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4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5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6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7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8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9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10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11.xml" ContentType="application/vnd.openxmlformats-officedocument.themeOverride+xml"/>
  <Override PartName="/xl/drawings/drawing8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12.xml" ContentType="application/vnd.openxmlformats-officedocument.themeOverride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13.xml" ContentType="application/vnd.openxmlformats-officedocument.themeOverride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14.xml" ContentType="application/vnd.openxmlformats-officedocument.themeOverride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2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13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14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/Desktop/Defensive Architecture/Street Checks/December 2019/To Upload/"/>
    </mc:Choice>
  </mc:AlternateContent>
  <xr:revisionPtr revIDLastSave="0" documentId="13_ncr:1_{1B8A9AC7-A921-FF45-88C7-FE0405CF0B48}" xr6:coauthVersionLast="45" xr6:coauthVersionMax="45" xr10:uidLastSave="{00000000-0000-0000-0000-000000000000}"/>
  <bookViews>
    <workbookView xWindow="1120" yWindow="460" windowWidth="27680" windowHeight="17540" xr2:uid="{6D909468-9F9B-6742-9306-28E860BB56C9}"/>
  </bookViews>
  <sheets>
    <sheet name="Total Street Checks" sheetId="1" r:id="rId1"/>
    <sheet name="% of Pop." sheetId="10" r:id="rId2"/>
    <sheet name="Ethnicity" sheetId="2" r:id="rId3"/>
    <sheet name="Ethnicity (Charts)" sheetId="3" r:id="rId4"/>
    <sheet name="Overrepresentation" sheetId="12" r:id="rId5"/>
    <sheet name="Indigenous People" sheetId="4" r:id="rId6"/>
    <sheet name="Black People" sheetId="9" r:id="rId7"/>
    <sheet name="Indigenous and Black People" sheetId="13" r:id="rId8"/>
    <sheet name="Hispanic People" sheetId="14" r:id="rId9"/>
    <sheet name="Middle Eastern People" sheetId="15" r:id="rId10"/>
    <sheet name="South Asian People" sheetId="16" r:id="rId11"/>
    <sheet name="Ethnicity and Gender" sheetId="6" r:id="rId12"/>
    <sheet name="Ethnicity and Gender (Charts)" sheetId="7" r:id="rId13"/>
    <sheet name="Indigenous Women" sheetId="8" r:id="rId14"/>
    <sheet name="Likelihood of Street Check" sheetId="11" r:id="rId15"/>
    <sheet name="Reason" sheetId="5" r:id="rId16"/>
  </sheets>
  <definedNames>
    <definedName name="_xlnm._FilterDatabase" localSheetId="4" hidden="1">Overrepresentation!$A$1:$A$109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9" i="12" l="1"/>
  <c r="D109" i="12"/>
  <c r="F108" i="12"/>
  <c r="D108" i="12"/>
  <c r="F107" i="12"/>
  <c r="D107" i="12"/>
  <c r="F106" i="12"/>
  <c r="D106" i="12"/>
  <c r="F105" i="12"/>
  <c r="D105" i="12"/>
  <c r="F104" i="12"/>
  <c r="D104" i="12"/>
  <c r="F103" i="12"/>
  <c r="D103" i="12"/>
  <c r="F102" i="12"/>
  <c r="D102" i="12"/>
  <c r="D99" i="12"/>
  <c r="D98" i="12"/>
  <c r="D97" i="12"/>
  <c r="D96" i="12"/>
  <c r="D95" i="12"/>
  <c r="D94" i="12"/>
  <c r="D93" i="12"/>
  <c r="D92" i="12"/>
  <c r="F79" i="12"/>
  <c r="D79" i="12"/>
  <c r="F78" i="12"/>
  <c r="D78" i="12"/>
  <c r="F77" i="12"/>
  <c r="D77" i="12"/>
  <c r="F76" i="12"/>
  <c r="D76" i="12"/>
  <c r="F75" i="12"/>
  <c r="D75" i="12"/>
  <c r="F74" i="12"/>
  <c r="D74" i="12"/>
  <c r="F73" i="12"/>
  <c r="D73" i="12"/>
  <c r="F72" i="12"/>
  <c r="D72" i="12"/>
  <c r="F69" i="12"/>
  <c r="D69" i="12"/>
  <c r="F68" i="12"/>
  <c r="D68" i="12"/>
  <c r="F67" i="12"/>
  <c r="D67" i="12"/>
  <c r="F66" i="12"/>
  <c r="D66" i="12"/>
  <c r="F65" i="12"/>
  <c r="D65" i="12"/>
  <c r="F64" i="12"/>
  <c r="D64" i="12"/>
  <c r="F63" i="12"/>
  <c r="D63" i="12"/>
  <c r="F62" i="12"/>
  <c r="D62" i="12"/>
  <c r="F59" i="12"/>
  <c r="D59" i="12"/>
  <c r="F58" i="12"/>
  <c r="D58" i="12"/>
  <c r="F57" i="12"/>
  <c r="D57" i="12"/>
  <c r="F56" i="12"/>
  <c r="D56" i="12"/>
  <c r="F55" i="12"/>
  <c r="D55" i="12"/>
  <c r="F54" i="12"/>
  <c r="D54" i="12"/>
  <c r="F53" i="12"/>
  <c r="D53" i="12"/>
  <c r="F52" i="12"/>
  <c r="D52" i="12"/>
  <c r="F49" i="12"/>
  <c r="D49" i="12"/>
  <c r="F48" i="12"/>
  <c r="D48" i="12"/>
  <c r="F47" i="12"/>
  <c r="D47" i="12"/>
  <c r="F46" i="12"/>
  <c r="D46" i="12"/>
  <c r="F45" i="12"/>
  <c r="D45" i="12"/>
  <c r="F44" i="12"/>
  <c r="D44" i="12"/>
  <c r="F43" i="12"/>
  <c r="D43" i="12"/>
  <c r="F42" i="12"/>
  <c r="D42" i="12"/>
  <c r="F39" i="12"/>
  <c r="D39" i="12"/>
  <c r="F38" i="12"/>
  <c r="D38" i="12"/>
  <c r="F37" i="12"/>
  <c r="D37" i="12"/>
  <c r="F36" i="12"/>
  <c r="D36" i="12"/>
  <c r="F35" i="12"/>
  <c r="D35" i="12"/>
  <c r="F34" i="12"/>
  <c r="D34" i="12"/>
  <c r="F33" i="12"/>
  <c r="D33" i="12"/>
  <c r="F32" i="12"/>
  <c r="D32" i="12"/>
  <c r="F29" i="12"/>
  <c r="D29" i="12"/>
  <c r="F28" i="12"/>
  <c r="D28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18" i="12"/>
  <c r="D18" i="12"/>
  <c r="F16" i="12"/>
  <c r="D16" i="12"/>
  <c r="F15" i="12"/>
  <c r="D15" i="12"/>
  <c r="F14" i="12"/>
  <c r="D14" i="12"/>
  <c r="F13" i="12"/>
  <c r="D13" i="12"/>
  <c r="F12" i="12"/>
  <c r="D12" i="12"/>
  <c r="F9" i="12"/>
  <c r="D9" i="12"/>
  <c r="F8" i="12"/>
  <c r="D8" i="12"/>
  <c r="F7" i="12"/>
  <c r="D7" i="12"/>
  <c r="F6" i="12"/>
  <c r="D6" i="12"/>
  <c r="F5" i="12"/>
  <c r="D5" i="12"/>
  <c r="F4" i="12"/>
  <c r="D4" i="12"/>
  <c r="F3" i="12"/>
  <c r="D3" i="12"/>
  <c r="F2" i="12"/>
  <c r="D2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H122" i="11" l="1"/>
  <c r="F122" i="11"/>
  <c r="H121" i="11"/>
  <c r="F121" i="11"/>
  <c r="H120" i="11"/>
  <c r="F120" i="11"/>
  <c r="H119" i="11"/>
  <c r="F119" i="11"/>
  <c r="H118" i="11"/>
  <c r="F118" i="11"/>
  <c r="H117" i="11"/>
  <c r="F117" i="11"/>
  <c r="H116" i="11"/>
  <c r="F116" i="11"/>
  <c r="H115" i="11"/>
  <c r="F115" i="11"/>
  <c r="H100" i="11"/>
  <c r="F100" i="11"/>
  <c r="H99" i="11"/>
  <c r="F99" i="11"/>
  <c r="H98" i="11"/>
  <c r="F98" i="11"/>
  <c r="H97" i="11"/>
  <c r="F97" i="11"/>
  <c r="H96" i="11"/>
  <c r="F96" i="11"/>
  <c r="H95" i="11"/>
  <c r="F95" i="11"/>
  <c r="H94" i="11"/>
  <c r="F94" i="11"/>
  <c r="H93" i="11"/>
  <c r="F93" i="11"/>
  <c r="H89" i="11"/>
  <c r="F89" i="11"/>
  <c r="H88" i="11"/>
  <c r="F88" i="11"/>
  <c r="H87" i="11"/>
  <c r="F87" i="11"/>
  <c r="H86" i="11"/>
  <c r="F86" i="11"/>
  <c r="H85" i="11"/>
  <c r="F85" i="11"/>
  <c r="H84" i="11"/>
  <c r="F84" i="11"/>
  <c r="H83" i="11"/>
  <c r="F83" i="11"/>
  <c r="H82" i="11"/>
  <c r="F82" i="11"/>
  <c r="H78" i="11"/>
  <c r="F78" i="11"/>
  <c r="H77" i="11"/>
  <c r="F77" i="11"/>
  <c r="H76" i="11"/>
  <c r="F76" i="11"/>
  <c r="H75" i="11"/>
  <c r="F75" i="11"/>
  <c r="H74" i="11"/>
  <c r="F74" i="11"/>
  <c r="H73" i="11"/>
  <c r="F73" i="11"/>
  <c r="H72" i="11"/>
  <c r="F72" i="11"/>
  <c r="H71" i="11"/>
  <c r="F71" i="11"/>
  <c r="H67" i="11"/>
  <c r="F67" i="11"/>
  <c r="H66" i="11"/>
  <c r="F66" i="11"/>
  <c r="H65" i="11"/>
  <c r="F65" i="11"/>
  <c r="H64" i="11"/>
  <c r="F64" i="11"/>
  <c r="H63" i="11"/>
  <c r="F63" i="11"/>
  <c r="H62" i="11"/>
  <c r="F62" i="11"/>
  <c r="H61" i="11"/>
  <c r="F61" i="11"/>
  <c r="H60" i="11"/>
  <c r="F60" i="11"/>
  <c r="H56" i="11"/>
  <c r="F56" i="11"/>
  <c r="H55" i="11"/>
  <c r="F55" i="11"/>
  <c r="H54" i="11"/>
  <c r="F54" i="11"/>
  <c r="H53" i="11"/>
  <c r="F53" i="11"/>
  <c r="H52" i="11"/>
  <c r="F52" i="11"/>
  <c r="H51" i="11"/>
  <c r="F51" i="11"/>
  <c r="H50" i="11"/>
  <c r="F50" i="11"/>
  <c r="H49" i="11"/>
  <c r="F49" i="11"/>
  <c r="H45" i="11"/>
  <c r="F45" i="11"/>
  <c r="H44" i="11"/>
  <c r="F44" i="11"/>
  <c r="H43" i="11"/>
  <c r="F43" i="11"/>
  <c r="H42" i="11"/>
  <c r="F42" i="11"/>
  <c r="H41" i="11"/>
  <c r="F41" i="11"/>
  <c r="H40" i="11"/>
  <c r="F40" i="11"/>
  <c r="H39" i="11"/>
  <c r="F39" i="11"/>
  <c r="H38" i="11"/>
  <c r="F38" i="11"/>
  <c r="H23" i="11"/>
  <c r="F23" i="11"/>
  <c r="H22" i="11"/>
  <c r="F22" i="11"/>
  <c r="H21" i="11"/>
  <c r="F21" i="11"/>
  <c r="H20" i="11"/>
  <c r="F20" i="11"/>
  <c r="H19" i="11"/>
  <c r="F19" i="11"/>
  <c r="H18" i="11"/>
  <c r="F18" i="11"/>
  <c r="H17" i="11"/>
  <c r="F17" i="11"/>
  <c r="H16" i="11"/>
  <c r="F16" i="11"/>
  <c r="H12" i="11"/>
  <c r="F12" i="11"/>
  <c r="H11" i="11"/>
  <c r="F11" i="11"/>
  <c r="H10" i="11"/>
  <c r="F10" i="11"/>
  <c r="H9" i="11"/>
  <c r="F9" i="11"/>
  <c r="H8" i="11"/>
  <c r="F8" i="11"/>
  <c r="H7" i="11"/>
  <c r="F7" i="11"/>
  <c r="H6" i="11"/>
  <c r="F6" i="11"/>
  <c r="H5" i="11"/>
  <c r="F5" i="11"/>
  <c r="G13" i="10" l="1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6" i="10"/>
  <c r="D6" i="10"/>
  <c r="G5" i="10"/>
  <c r="D5" i="10"/>
  <c r="G4" i="10"/>
  <c r="D4" i="10"/>
  <c r="G3" i="10"/>
  <c r="D3" i="10"/>
  <c r="T149" i="2" l="1"/>
  <c r="T148" i="2"/>
  <c r="T147" i="2"/>
  <c r="T145" i="2"/>
  <c r="T144" i="2"/>
  <c r="T143" i="2"/>
  <c r="T142" i="2"/>
  <c r="T146" i="2"/>
  <c r="T121" i="2"/>
  <c r="T120" i="2"/>
  <c r="T119" i="2"/>
  <c r="T117" i="2"/>
  <c r="T116" i="2"/>
  <c r="T115" i="2"/>
  <c r="T114" i="2"/>
  <c r="T118" i="2"/>
  <c r="T107" i="2"/>
  <c r="T106" i="2"/>
  <c r="T105" i="2"/>
  <c r="T103" i="2"/>
  <c r="T102" i="2"/>
  <c r="T101" i="2"/>
  <c r="T100" i="2"/>
  <c r="T104" i="2"/>
  <c r="T93" i="2"/>
  <c r="T92" i="2"/>
  <c r="T91" i="2"/>
  <c r="T89" i="2"/>
  <c r="T88" i="2"/>
  <c r="T87" i="2"/>
  <c r="T86" i="2"/>
  <c r="T90" i="2"/>
  <c r="T79" i="2"/>
  <c r="T78" i="2"/>
  <c r="T77" i="2"/>
  <c r="T75" i="2"/>
  <c r="T74" i="2"/>
  <c r="T73" i="2"/>
  <c r="T72" i="2"/>
  <c r="T76" i="2"/>
  <c r="T51" i="2"/>
  <c r="T50" i="2"/>
  <c r="T49" i="2"/>
  <c r="T47" i="2"/>
  <c r="T46" i="2"/>
  <c r="T45" i="2"/>
  <c r="T44" i="2"/>
  <c r="T48" i="2"/>
  <c r="T37" i="2"/>
  <c r="T36" i="2"/>
  <c r="T35" i="2"/>
  <c r="T33" i="2"/>
  <c r="T32" i="2"/>
  <c r="T31" i="2"/>
  <c r="T30" i="2"/>
  <c r="T34" i="2"/>
  <c r="T23" i="2"/>
  <c r="T22" i="2"/>
  <c r="T21" i="2"/>
  <c r="T19" i="2"/>
  <c r="T18" i="2"/>
  <c r="T17" i="2"/>
  <c r="T16" i="2"/>
  <c r="T20" i="2"/>
  <c r="T65" i="2"/>
  <c r="T64" i="2"/>
  <c r="T63" i="2"/>
  <c r="T61" i="2"/>
  <c r="T60" i="2"/>
  <c r="T59" i="2"/>
  <c r="T58" i="2"/>
  <c r="T62" i="2"/>
  <c r="T9" i="2"/>
  <c r="T8" i="2"/>
  <c r="T7" i="2"/>
  <c r="T5" i="2"/>
  <c r="T4" i="2"/>
  <c r="T3" i="2"/>
  <c r="T2" i="2"/>
  <c r="T6" i="2"/>
  <c r="S256" i="6"/>
  <c r="S255" i="6"/>
  <c r="S254" i="6"/>
  <c r="S252" i="6"/>
  <c r="S251" i="6"/>
  <c r="S250" i="6"/>
  <c r="S249" i="6"/>
  <c r="S253" i="6"/>
  <c r="S243" i="6"/>
  <c r="S242" i="6"/>
  <c r="S241" i="6"/>
  <c r="S239" i="6"/>
  <c r="S238" i="6"/>
  <c r="S237" i="6"/>
  <c r="S236" i="6"/>
  <c r="S240" i="6"/>
  <c r="T282" i="6"/>
  <c r="T281" i="6"/>
  <c r="T280" i="6"/>
  <c r="T278" i="6"/>
  <c r="T277" i="6"/>
  <c r="T276" i="6"/>
  <c r="T275" i="6"/>
  <c r="T279" i="6"/>
  <c r="T269" i="6"/>
  <c r="T268" i="6"/>
  <c r="T267" i="6"/>
  <c r="T265" i="6"/>
  <c r="T264" i="6"/>
  <c r="T263" i="6"/>
  <c r="T262" i="6"/>
  <c r="T266" i="6"/>
  <c r="T230" i="6"/>
  <c r="T229" i="6"/>
  <c r="T228" i="6"/>
  <c r="T226" i="6"/>
  <c r="T225" i="6"/>
  <c r="T224" i="6"/>
  <c r="T223" i="6"/>
  <c r="T227" i="6"/>
  <c r="T217" i="6"/>
  <c r="T216" i="6"/>
  <c r="T215" i="6"/>
  <c r="T213" i="6"/>
  <c r="T212" i="6"/>
  <c r="T211" i="6"/>
  <c r="T210" i="6"/>
  <c r="T214" i="6"/>
  <c r="T204" i="6"/>
  <c r="T203" i="6"/>
  <c r="T202" i="6"/>
  <c r="T200" i="6"/>
  <c r="T199" i="6"/>
  <c r="T198" i="6"/>
  <c r="T197" i="6"/>
  <c r="T201" i="6"/>
  <c r="T191" i="6"/>
  <c r="T190" i="6"/>
  <c r="T189" i="6"/>
  <c r="T187" i="6"/>
  <c r="T186" i="6"/>
  <c r="T185" i="6"/>
  <c r="T184" i="6"/>
  <c r="T188" i="6"/>
  <c r="T178" i="6"/>
  <c r="T177" i="6"/>
  <c r="T176" i="6"/>
  <c r="T174" i="6"/>
  <c r="T173" i="6"/>
  <c r="T172" i="6"/>
  <c r="T171" i="6"/>
  <c r="T175" i="6"/>
  <c r="T165" i="6"/>
  <c r="T164" i="6"/>
  <c r="T163" i="6"/>
  <c r="T161" i="6"/>
  <c r="T160" i="6"/>
  <c r="T159" i="6"/>
  <c r="T158" i="6"/>
  <c r="T162" i="6"/>
  <c r="T152" i="6"/>
  <c r="T151" i="6"/>
  <c r="T150" i="6"/>
  <c r="T148" i="6"/>
  <c r="T147" i="6"/>
  <c r="T146" i="6"/>
  <c r="T145" i="6"/>
  <c r="T149" i="6"/>
  <c r="T139" i="6"/>
  <c r="T138" i="6"/>
  <c r="T137" i="6"/>
  <c r="T135" i="6"/>
  <c r="T134" i="6"/>
  <c r="T133" i="6"/>
  <c r="T132" i="6"/>
  <c r="T136" i="6"/>
  <c r="T126" i="6"/>
  <c r="T125" i="6"/>
  <c r="T124" i="6"/>
  <c r="T122" i="6"/>
  <c r="T121" i="6"/>
  <c r="T120" i="6"/>
  <c r="T119" i="6"/>
  <c r="T123" i="6"/>
  <c r="T113" i="6"/>
  <c r="T112" i="6"/>
  <c r="T111" i="6"/>
  <c r="T109" i="6"/>
  <c r="T108" i="6"/>
  <c r="T107" i="6"/>
  <c r="T106" i="6"/>
  <c r="T110" i="6"/>
  <c r="T100" i="6"/>
  <c r="T99" i="6"/>
  <c r="T98" i="6"/>
  <c r="T96" i="6"/>
  <c r="T95" i="6"/>
  <c r="T94" i="6"/>
  <c r="T93" i="6"/>
  <c r="T97" i="6"/>
  <c r="T87" i="6"/>
  <c r="T86" i="6"/>
  <c r="T85" i="6"/>
  <c r="T83" i="6"/>
  <c r="T82" i="6"/>
  <c r="T81" i="6"/>
  <c r="T80" i="6"/>
  <c r="T84" i="6"/>
  <c r="T74" i="6"/>
  <c r="T73" i="6"/>
  <c r="T72" i="6"/>
  <c r="T70" i="6"/>
  <c r="T69" i="6"/>
  <c r="T68" i="6"/>
  <c r="T67" i="6"/>
  <c r="T71" i="6"/>
  <c r="T61" i="6"/>
  <c r="T60" i="6"/>
  <c r="T59" i="6"/>
  <c r="T57" i="6"/>
  <c r="T56" i="6"/>
  <c r="T55" i="6"/>
  <c r="T54" i="6"/>
  <c r="T58" i="6"/>
  <c r="T48" i="6"/>
  <c r="T47" i="6"/>
  <c r="T46" i="6"/>
  <c r="T44" i="6"/>
  <c r="T43" i="6"/>
  <c r="T42" i="6"/>
  <c r="T41" i="6"/>
  <c r="T45" i="6"/>
  <c r="T35" i="6"/>
  <c r="T34" i="6"/>
  <c r="T33" i="6"/>
  <c r="T31" i="6"/>
  <c r="T30" i="6"/>
  <c r="T29" i="6"/>
  <c r="T28" i="6"/>
  <c r="T32" i="6"/>
  <c r="T22" i="6"/>
  <c r="T21" i="6"/>
  <c r="T20" i="6"/>
  <c r="T18" i="6"/>
  <c r="T17" i="6"/>
  <c r="T16" i="6"/>
  <c r="T15" i="6"/>
  <c r="T19" i="6"/>
  <c r="T9" i="6"/>
  <c r="T8" i="6"/>
  <c r="T7" i="6"/>
  <c r="T5" i="6"/>
  <c r="T4" i="6"/>
  <c r="T3" i="6"/>
  <c r="T2" i="6"/>
  <c r="T6" i="6"/>
  <c r="F233" i="6" l="1"/>
  <c r="L285" i="6" l="1"/>
  <c r="K285" i="6"/>
  <c r="J285" i="6"/>
  <c r="I285" i="6"/>
  <c r="H285" i="6"/>
  <c r="G285" i="6"/>
  <c r="F285" i="6"/>
  <c r="E285" i="6"/>
  <c r="D285" i="6"/>
  <c r="C285" i="6"/>
  <c r="B285" i="6"/>
  <c r="M284" i="6"/>
  <c r="M283" i="6"/>
  <c r="M282" i="6"/>
  <c r="M281" i="6"/>
  <c r="M280" i="6"/>
  <c r="M278" i="6"/>
  <c r="M277" i="6"/>
  <c r="M276" i="6"/>
  <c r="M275" i="6"/>
  <c r="M279" i="6"/>
  <c r="M259" i="6"/>
  <c r="O257" i="6" s="1"/>
  <c r="L259" i="6"/>
  <c r="K259" i="6"/>
  <c r="J259" i="6"/>
  <c r="I259" i="6"/>
  <c r="H259" i="6"/>
  <c r="G259" i="6"/>
  <c r="F259" i="6"/>
  <c r="E259" i="6"/>
  <c r="D259" i="6"/>
  <c r="C259" i="6"/>
  <c r="B259" i="6"/>
  <c r="N258" i="6"/>
  <c r="L233" i="6"/>
  <c r="K233" i="6"/>
  <c r="J233" i="6"/>
  <c r="I233" i="6"/>
  <c r="H233" i="6"/>
  <c r="G233" i="6"/>
  <c r="E233" i="6"/>
  <c r="D233" i="6"/>
  <c r="C233" i="6"/>
  <c r="B233" i="6"/>
  <c r="M232" i="6"/>
  <c r="M231" i="6"/>
  <c r="M230" i="6"/>
  <c r="M229" i="6"/>
  <c r="M228" i="6"/>
  <c r="M226" i="6"/>
  <c r="M225" i="6"/>
  <c r="M224" i="6"/>
  <c r="M223" i="6"/>
  <c r="M227" i="6"/>
  <c r="L207" i="6"/>
  <c r="K207" i="6"/>
  <c r="J207" i="6"/>
  <c r="I207" i="6"/>
  <c r="H207" i="6"/>
  <c r="G207" i="6"/>
  <c r="F207" i="6"/>
  <c r="E207" i="6"/>
  <c r="D207" i="6"/>
  <c r="C207" i="6"/>
  <c r="B207" i="6"/>
  <c r="M206" i="6"/>
  <c r="M205" i="6"/>
  <c r="M204" i="6"/>
  <c r="M203" i="6"/>
  <c r="M202" i="6"/>
  <c r="M200" i="6"/>
  <c r="M199" i="6"/>
  <c r="M198" i="6"/>
  <c r="M197" i="6"/>
  <c r="M201" i="6"/>
  <c r="L181" i="6"/>
  <c r="K181" i="6"/>
  <c r="J181" i="6"/>
  <c r="I181" i="6"/>
  <c r="H181" i="6"/>
  <c r="G181" i="6"/>
  <c r="F181" i="6"/>
  <c r="E181" i="6"/>
  <c r="D181" i="6"/>
  <c r="C181" i="6"/>
  <c r="B181" i="6"/>
  <c r="M180" i="6"/>
  <c r="M179" i="6"/>
  <c r="M178" i="6"/>
  <c r="M177" i="6"/>
  <c r="M176" i="6"/>
  <c r="M174" i="6"/>
  <c r="M173" i="6"/>
  <c r="M172" i="6"/>
  <c r="M171" i="6"/>
  <c r="M175" i="6"/>
  <c r="L155" i="6"/>
  <c r="K155" i="6"/>
  <c r="J155" i="6"/>
  <c r="I155" i="6"/>
  <c r="H155" i="6"/>
  <c r="G155" i="6"/>
  <c r="F155" i="6"/>
  <c r="E155" i="6"/>
  <c r="D155" i="6"/>
  <c r="C155" i="6"/>
  <c r="B155" i="6"/>
  <c r="M154" i="6"/>
  <c r="M153" i="6"/>
  <c r="M152" i="6"/>
  <c r="M151" i="6"/>
  <c r="M150" i="6"/>
  <c r="M148" i="6"/>
  <c r="M147" i="6"/>
  <c r="M146" i="6"/>
  <c r="M145" i="6"/>
  <c r="M149" i="6"/>
  <c r="L129" i="6"/>
  <c r="K129" i="6"/>
  <c r="J129" i="6"/>
  <c r="I129" i="6"/>
  <c r="H129" i="6"/>
  <c r="G129" i="6"/>
  <c r="F129" i="6"/>
  <c r="E129" i="6"/>
  <c r="D129" i="6"/>
  <c r="C129" i="6"/>
  <c r="B129" i="6"/>
  <c r="M128" i="6"/>
  <c r="M127" i="6"/>
  <c r="M126" i="6"/>
  <c r="M125" i="6"/>
  <c r="M124" i="6"/>
  <c r="M122" i="6"/>
  <c r="M121" i="6"/>
  <c r="M120" i="6"/>
  <c r="M119" i="6"/>
  <c r="M123" i="6"/>
  <c r="L103" i="6"/>
  <c r="K103" i="6"/>
  <c r="J103" i="6"/>
  <c r="I103" i="6"/>
  <c r="H103" i="6"/>
  <c r="G103" i="6"/>
  <c r="F103" i="6"/>
  <c r="E103" i="6"/>
  <c r="D103" i="6"/>
  <c r="C103" i="6"/>
  <c r="B103" i="6"/>
  <c r="M102" i="6"/>
  <c r="M101" i="6"/>
  <c r="M100" i="6"/>
  <c r="M99" i="6"/>
  <c r="M98" i="6"/>
  <c r="M96" i="6"/>
  <c r="M95" i="6"/>
  <c r="M94" i="6"/>
  <c r="M93" i="6"/>
  <c r="M97" i="6"/>
  <c r="L77" i="6"/>
  <c r="K77" i="6"/>
  <c r="J77" i="6"/>
  <c r="I77" i="6"/>
  <c r="H77" i="6"/>
  <c r="G77" i="6"/>
  <c r="F77" i="6"/>
  <c r="E77" i="6"/>
  <c r="D77" i="6"/>
  <c r="C77" i="6"/>
  <c r="B77" i="6"/>
  <c r="M76" i="6"/>
  <c r="M75" i="6"/>
  <c r="M74" i="6"/>
  <c r="M73" i="6"/>
  <c r="M72" i="6"/>
  <c r="M70" i="6"/>
  <c r="M69" i="6"/>
  <c r="M68" i="6"/>
  <c r="M67" i="6"/>
  <c r="M71" i="6"/>
  <c r="L51" i="6"/>
  <c r="K51" i="6"/>
  <c r="J51" i="6"/>
  <c r="I51" i="6"/>
  <c r="H51" i="6"/>
  <c r="G51" i="6"/>
  <c r="F51" i="6"/>
  <c r="E51" i="6"/>
  <c r="D51" i="6"/>
  <c r="C51" i="6"/>
  <c r="B51" i="6"/>
  <c r="M50" i="6"/>
  <c r="M49" i="6"/>
  <c r="M48" i="6"/>
  <c r="M47" i="6"/>
  <c r="M46" i="6"/>
  <c r="M44" i="6"/>
  <c r="M43" i="6"/>
  <c r="M42" i="6"/>
  <c r="M41" i="6"/>
  <c r="M45" i="6"/>
  <c r="M58" i="6"/>
  <c r="M54" i="6"/>
  <c r="M55" i="6"/>
  <c r="M56" i="6"/>
  <c r="M57" i="6"/>
  <c r="M59" i="6"/>
  <c r="M60" i="6"/>
  <c r="M61" i="6"/>
  <c r="M62" i="6"/>
  <c r="M63" i="6"/>
  <c r="J64" i="6"/>
  <c r="F64" i="6"/>
  <c r="B64" i="6"/>
  <c r="L25" i="6"/>
  <c r="K25" i="6"/>
  <c r="J25" i="6"/>
  <c r="I25" i="6"/>
  <c r="H25" i="6"/>
  <c r="G25" i="6"/>
  <c r="F25" i="6"/>
  <c r="E25" i="6"/>
  <c r="D25" i="6"/>
  <c r="C25" i="6"/>
  <c r="B25" i="6"/>
  <c r="M24" i="6"/>
  <c r="M23" i="6"/>
  <c r="M22" i="6"/>
  <c r="M21" i="6"/>
  <c r="M20" i="6"/>
  <c r="M18" i="6"/>
  <c r="M17" i="6"/>
  <c r="M16" i="6"/>
  <c r="M15" i="6"/>
  <c r="M19" i="6"/>
  <c r="M266" i="6"/>
  <c r="M262" i="6"/>
  <c r="M263" i="6"/>
  <c r="M264" i="6"/>
  <c r="M265" i="6"/>
  <c r="M267" i="6"/>
  <c r="M268" i="6"/>
  <c r="M269" i="6"/>
  <c r="M270" i="6"/>
  <c r="M271" i="6"/>
  <c r="M214" i="6"/>
  <c r="M210" i="6"/>
  <c r="M211" i="6"/>
  <c r="M212" i="6"/>
  <c r="M213" i="6"/>
  <c r="M215" i="6"/>
  <c r="M216" i="6"/>
  <c r="M217" i="6"/>
  <c r="M218" i="6"/>
  <c r="M219" i="6"/>
  <c r="M188" i="6"/>
  <c r="M184" i="6"/>
  <c r="M185" i="6"/>
  <c r="M186" i="6"/>
  <c r="M187" i="6"/>
  <c r="M189" i="6"/>
  <c r="M190" i="6"/>
  <c r="M191" i="6"/>
  <c r="M192" i="6"/>
  <c r="M193" i="6"/>
  <c r="M162" i="6"/>
  <c r="M158" i="6"/>
  <c r="M159" i="6"/>
  <c r="M160" i="6"/>
  <c r="M161" i="6"/>
  <c r="M163" i="6"/>
  <c r="M164" i="6"/>
  <c r="M165" i="6"/>
  <c r="M166" i="6"/>
  <c r="M167" i="6"/>
  <c r="L272" i="6"/>
  <c r="K272" i="6"/>
  <c r="J272" i="6"/>
  <c r="I272" i="6"/>
  <c r="H272" i="6"/>
  <c r="G272" i="6"/>
  <c r="F272" i="6"/>
  <c r="E272" i="6"/>
  <c r="D272" i="6"/>
  <c r="C272" i="6"/>
  <c r="B272" i="6"/>
  <c r="M246" i="6"/>
  <c r="O241" i="6" s="1"/>
  <c r="L246" i="6"/>
  <c r="K246" i="6"/>
  <c r="J246" i="6"/>
  <c r="I246" i="6"/>
  <c r="H246" i="6"/>
  <c r="G246" i="6"/>
  <c r="F246" i="6"/>
  <c r="E246" i="6"/>
  <c r="D246" i="6"/>
  <c r="C246" i="6"/>
  <c r="B246" i="6"/>
  <c r="N245" i="6"/>
  <c r="L220" i="6"/>
  <c r="K220" i="6"/>
  <c r="J220" i="6"/>
  <c r="I220" i="6"/>
  <c r="H220" i="6"/>
  <c r="G220" i="6"/>
  <c r="F220" i="6"/>
  <c r="E220" i="6"/>
  <c r="D220" i="6"/>
  <c r="C220" i="6"/>
  <c r="B220" i="6"/>
  <c r="L194" i="6"/>
  <c r="K194" i="6"/>
  <c r="J194" i="6"/>
  <c r="I194" i="6"/>
  <c r="H194" i="6"/>
  <c r="G194" i="6"/>
  <c r="F194" i="6"/>
  <c r="E194" i="6"/>
  <c r="D194" i="6"/>
  <c r="C194" i="6"/>
  <c r="B194" i="6"/>
  <c r="L168" i="6"/>
  <c r="K168" i="6"/>
  <c r="J168" i="6"/>
  <c r="I168" i="6"/>
  <c r="H168" i="6"/>
  <c r="G168" i="6"/>
  <c r="F168" i="6"/>
  <c r="E168" i="6"/>
  <c r="D168" i="6"/>
  <c r="C168" i="6"/>
  <c r="B168" i="6"/>
  <c r="L142" i="6"/>
  <c r="K142" i="6"/>
  <c r="J142" i="6"/>
  <c r="H142" i="6"/>
  <c r="G142" i="6"/>
  <c r="F142" i="6"/>
  <c r="E142" i="6"/>
  <c r="D142" i="6"/>
  <c r="C142" i="6"/>
  <c r="B142" i="6"/>
  <c r="M141" i="6"/>
  <c r="M140" i="6"/>
  <c r="M139" i="6"/>
  <c r="M138" i="6"/>
  <c r="M137" i="6"/>
  <c r="M135" i="6"/>
  <c r="M134" i="6"/>
  <c r="M133" i="6"/>
  <c r="M132" i="6"/>
  <c r="M136" i="6"/>
  <c r="L116" i="6"/>
  <c r="K116" i="6"/>
  <c r="J116" i="6"/>
  <c r="I116" i="6"/>
  <c r="H116" i="6"/>
  <c r="G116" i="6"/>
  <c r="F116" i="6"/>
  <c r="E116" i="6"/>
  <c r="D116" i="6"/>
  <c r="C116" i="6"/>
  <c r="B116" i="6"/>
  <c r="M115" i="6"/>
  <c r="M114" i="6"/>
  <c r="M113" i="6"/>
  <c r="M112" i="6"/>
  <c r="M111" i="6"/>
  <c r="M109" i="6"/>
  <c r="M108" i="6"/>
  <c r="M107" i="6"/>
  <c r="M106" i="6"/>
  <c r="M110" i="6"/>
  <c r="L90" i="6"/>
  <c r="K90" i="6"/>
  <c r="J90" i="6"/>
  <c r="I90" i="6"/>
  <c r="H90" i="6"/>
  <c r="G90" i="6"/>
  <c r="F90" i="6"/>
  <c r="E90" i="6"/>
  <c r="D90" i="6"/>
  <c r="C90" i="6"/>
  <c r="B90" i="6"/>
  <c r="M89" i="6"/>
  <c r="M88" i="6"/>
  <c r="M87" i="6"/>
  <c r="M86" i="6"/>
  <c r="M85" i="6"/>
  <c r="M83" i="6"/>
  <c r="M82" i="6"/>
  <c r="M81" i="6"/>
  <c r="M80" i="6"/>
  <c r="M84" i="6"/>
  <c r="L64" i="6"/>
  <c r="K64" i="6"/>
  <c r="I64" i="6"/>
  <c r="H64" i="6"/>
  <c r="G64" i="6"/>
  <c r="E64" i="6"/>
  <c r="D64" i="6"/>
  <c r="C64" i="6"/>
  <c r="L38" i="6"/>
  <c r="K38" i="6"/>
  <c r="J38" i="6"/>
  <c r="I38" i="6"/>
  <c r="H38" i="6"/>
  <c r="G38" i="6"/>
  <c r="F38" i="6"/>
  <c r="E38" i="6"/>
  <c r="D38" i="6"/>
  <c r="C38" i="6"/>
  <c r="B38" i="6"/>
  <c r="M37" i="6"/>
  <c r="M36" i="6"/>
  <c r="M35" i="6"/>
  <c r="M34" i="6"/>
  <c r="M33" i="6"/>
  <c r="M31" i="6"/>
  <c r="M30" i="6"/>
  <c r="M29" i="6"/>
  <c r="M28" i="6"/>
  <c r="M32" i="6"/>
  <c r="L12" i="6"/>
  <c r="K12" i="6"/>
  <c r="J12" i="6"/>
  <c r="I12" i="6"/>
  <c r="H12" i="6"/>
  <c r="G12" i="6"/>
  <c r="F12" i="6"/>
  <c r="E12" i="6"/>
  <c r="D12" i="6"/>
  <c r="C12" i="6"/>
  <c r="B12" i="6"/>
  <c r="M11" i="6"/>
  <c r="M10" i="6"/>
  <c r="M9" i="6"/>
  <c r="M8" i="6"/>
  <c r="M7" i="6"/>
  <c r="M5" i="6"/>
  <c r="M4" i="6"/>
  <c r="M3" i="6"/>
  <c r="M2" i="6"/>
  <c r="M6" i="6"/>
  <c r="N253" i="6" l="1"/>
  <c r="Q21" i="6"/>
  <c r="V21" i="6" s="1"/>
  <c r="Q16" i="6"/>
  <c r="V16" i="6" s="1"/>
  <c r="Q20" i="6"/>
  <c r="V20" i="6" s="1"/>
  <c r="Q15" i="6"/>
  <c r="V15" i="6" s="1"/>
  <c r="Q18" i="6"/>
  <c r="V18" i="6" s="1"/>
  <c r="Q19" i="6"/>
  <c r="V19" i="6" s="1"/>
  <c r="Q23" i="6"/>
  <c r="V22" i="6" s="1"/>
  <c r="Q17" i="6"/>
  <c r="V17" i="6" s="1"/>
  <c r="Q33" i="6"/>
  <c r="V33" i="6" s="1"/>
  <c r="Q28" i="6"/>
  <c r="V28" i="6" s="1"/>
  <c r="Q31" i="6"/>
  <c r="V31" i="6" s="1"/>
  <c r="Q32" i="6"/>
  <c r="V32" i="6" s="1"/>
  <c r="Q36" i="6"/>
  <c r="V35" i="6" s="1"/>
  <c r="Q30" i="6"/>
  <c r="V30" i="6" s="1"/>
  <c r="Q34" i="6"/>
  <c r="V34" i="6" s="1"/>
  <c r="Q29" i="6"/>
  <c r="V29" i="6" s="1"/>
  <c r="Q85" i="6"/>
  <c r="V85" i="6" s="1"/>
  <c r="Q80" i="6"/>
  <c r="V80" i="6" s="1"/>
  <c r="Q86" i="6"/>
  <c r="V86" i="6" s="1"/>
  <c r="Q81" i="6"/>
  <c r="V81" i="6" s="1"/>
  <c r="Q84" i="6"/>
  <c r="V84" i="6" s="1"/>
  <c r="Q88" i="6"/>
  <c r="V87" i="6" s="1"/>
  <c r="Q83" i="6"/>
  <c r="V83" i="6" s="1"/>
  <c r="Q82" i="6"/>
  <c r="V82" i="6" s="1"/>
  <c r="Q111" i="6"/>
  <c r="V111" i="6" s="1"/>
  <c r="Q106" i="6"/>
  <c r="V106" i="6" s="1"/>
  <c r="Q109" i="6"/>
  <c r="V109" i="6" s="1"/>
  <c r="Q110" i="6"/>
  <c r="V110" i="6" s="1"/>
  <c r="Q114" i="6"/>
  <c r="V113" i="6" s="1"/>
  <c r="Q108" i="6"/>
  <c r="V108" i="6" s="1"/>
  <c r="Q112" i="6"/>
  <c r="V112" i="6" s="1"/>
  <c r="Q107" i="6"/>
  <c r="V107" i="6" s="1"/>
  <c r="Q163" i="6"/>
  <c r="V163" i="6" s="1"/>
  <c r="Q158" i="6"/>
  <c r="V158" i="6" s="1"/>
  <c r="Q164" i="6"/>
  <c r="V164" i="6" s="1"/>
  <c r="Q159" i="6"/>
  <c r="V159" i="6" s="1"/>
  <c r="Q162" i="6"/>
  <c r="V162" i="6" s="1"/>
  <c r="Q166" i="6"/>
  <c r="V165" i="6" s="1"/>
  <c r="Q161" i="6"/>
  <c r="V161" i="6" s="1"/>
  <c r="Q160" i="6"/>
  <c r="V160" i="6" s="1"/>
  <c r="Q5" i="6"/>
  <c r="V5" i="6" s="1"/>
  <c r="Q6" i="6"/>
  <c r="V6" i="6" s="1"/>
  <c r="Q10" i="6"/>
  <c r="V9" i="6" s="1"/>
  <c r="Q4" i="6"/>
  <c r="V4" i="6" s="1"/>
  <c r="Q8" i="6"/>
  <c r="V8" i="6" s="1"/>
  <c r="Q3" i="6"/>
  <c r="V3" i="6" s="1"/>
  <c r="Q7" i="6"/>
  <c r="V7" i="6" s="1"/>
  <c r="Q2" i="6"/>
  <c r="V2" i="6" s="1"/>
  <c r="Q137" i="6"/>
  <c r="V137" i="6" s="1"/>
  <c r="Q132" i="6"/>
  <c r="V132" i="6" s="1"/>
  <c r="Q138" i="6"/>
  <c r="V138" i="6" s="1"/>
  <c r="Q133" i="6"/>
  <c r="V133" i="6" s="1"/>
  <c r="Q136" i="6"/>
  <c r="V136" i="6" s="1"/>
  <c r="Q140" i="6"/>
  <c r="V139" i="6" s="1"/>
  <c r="Q135" i="6"/>
  <c r="V135" i="6" s="1"/>
  <c r="Q134" i="6"/>
  <c r="V134" i="6" s="1"/>
  <c r="Q46" i="6"/>
  <c r="V46" i="6" s="1"/>
  <c r="Q41" i="6"/>
  <c r="V41" i="6" s="1"/>
  <c r="Q44" i="6"/>
  <c r="V44" i="6" s="1"/>
  <c r="Q45" i="6"/>
  <c r="V45" i="6" s="1"/>
  <c r="Q49" i="6"/>
  <c r="V48" i="6" s="1"/>
  <c r="Q43" i="6"/>
  <c r="V43" i="6" s="1"/>
  <c r="Q42" i="6"/>
  <c r="V42" i="6" s="1"/>
  <c r="Q47" i="6"/>
  <c r="V47" i="6" s="1"/>
  <c r="Q150" i="6"/>
  <c r="V150" i="6" s="1"/>
  <c r="Q145" i="6"/>
  <c r="V145" i="6" s="1"/>
  <c r="Q151" i="6"/>
  <c r="V151" i="6" s="1"/>
  <c r="Q146" i="6"/>
  <c r="V146" i="6" s="1"/>
  <c r="Q149" i="6"/>
  <c r="V149" i="6" s="1"/>
  <c r="Q153" i="6"/>
  <c r="V152" i="6" s="1"/>
  <c r="Q148" i="6"/>
  <c r="V148" i="6" s="1"/>
  <c r="Q147" i="6"/>
  <c r="V147" i="6" s="1"/>
  <c r="N252" i="6"/>
  <c r="Q73" i="6"/>
  <c r="V73" i="6" s="1"/>
  <c r="Q69" i="6"/>
  <c r="V69" i="6" s="1"/>
  <c r="Q75" i="6"/>
  <c r="V74" i="6" s="1"/>
  <c r="Q68" i="6"/>
  <c r="V68" i="6" s="1"/>
  <c r="Q72" i="6"/>
  <c r="V72" i="6" s="1"/>
  <c r="Q67" i="6"/>
  <c r="V67" i="6" s="1"/>
  <c r="Q70" i="6"/>
  <c r="V70" i="6" s="1"/>
  <c r="Q71" i="6"/>
  <c r="V71" i="6" s="1"/>
  <c r="Q179" i="6"/>
  <c r="V178" i="6" s="1"/>
  <c r="Q173" i="6"/>
  <c r="V173" i="6" s="1"/>
  <c r="Q174" i="6"/>
  <c r="V174" i="6" s="1"/>
  <c r="Q175" i="6"/>
  <c r="V175" i="6" s="1"/>
  <c r="Q177" i="6"/>
  <c r="V177" i="6" s="1"/>
  <c r="Q176" i="6"/>
  <c r="V176" i="6" s="1"/>
  <c r="Q172" i="6"/>
  <c r="V172" i="6" s="1"/>
  <c r="Q171" i="6"/>
  <c r="V171" i="6" s="1"/>
  <c r="Q218" i="6"/>
  <c r="V217" i="6" s="1"/>
  <c r="Q212" i="6"/>
  <c r="V212" i="6" s="1"/>
  <c r="Q213" i="6"/>
  <c r="V213" i="6" s="1"/>
  <c r="Q214" i="6"/>
  <c r="V214" i="6" s="1"/>
  <c r="Q216" i="6"/>
  <c r="V216" i="6" s="1"/>
  <c r="Q215" i="6"/>
  <c r="V215" i="6" s="1"/>
  <c r="Q211" i="6"/>
  <c r="V211" i="6" s="1"/>
  <c r="Q210" i="6"/>
  <c r="V210" i="6" s="1"/>
  <c r="Q270" i="6"/>
  <c r="V269" i="6" s="1"/>
  <c r="Q264" i="6"/>
  <c r="V264" i="6" s="1"/>
  <c r="Q268" i="6"/>
  <c r="V268" i="6" s="1"/>
  <c r="Q265" i="6"/>
  <c r="V265" i="6" s="1"/>
  <c r="Q266" i="6"/>
  <c r="V266" i="6" s="1"/>
  <c r="Q267" i="6"/>
  <c r="V267" i="6" s="1"/>
  <c r="Q263" i="6"/>
  <c r="V263" i="6" s="1"/>
  <c r="Q262" i="6"/>
  <c r="V262" i="6" s="1"/>
  <c r="Q60" i="6"/>
  <c r="V60" i="6" s="1"/>
  <c r="Q55" i="6"/>
  <c r="V55" i="6" s="1"/>
  <c r="Q59" i="6"/>
  <c r="V59" i="6" s="1"/>
  <c r="Q54" i="6"/>
  <c r="V54" i="6" s="1"/>
  <c r="Q57" i="6"/>
  <c r="V57" i="6" s="1"/>
  <c r="Q58" i="6"/>
  <c r="V58" i="6" s="1"/>
  <c r="Q62" i="6"/>
  <c r="V61" i="6" s="1"/>
  <c r="Q56" i="6"/>
  <c r="V56" i="6" s="1"/>
  <c r="Q192" i="6"/>
  <c r="V191" i="6" s="1"/>
  <c r="Q186" i="6"/>
  <c r="V186" i="6" s="1"/>
  <c r="Q187" i="6"/>
  <c r="V187" i="6" s="1"/>
  <c r="Q188" i="6"/>
  <c r="V188" i="6" s="1"/>
  <c r="Q190" i="6"/>
  <c r="V190" i="6" s="1"/>
  <c r="Q189" i="6"/>
  <c r="V189" i="6" s="1"/>
  <c r="Q185" i="6"/>
  <c r="V185" i="6" s="1"/>
  <c r="Q184" i="6"/>
  <c r="V184" i="6" s="1"/>
  <c r="Q98" i="6"/>
  <c r="V98" i="6" s="1"/>
  <c r="Q93" i="6"/>
  <c r="V93" i="6" s="1"/>
  <c r="Q99" i="6"/>
  <c r="V99" i="6" s="1"/>
  <c r="Q94" i="6"/>
  <c r="V94" i="6" s="1"/>
  <c r="Q97" i="6"/>
  <c r="V97" i="6" s="1"/>
  <c r="Q101" i="6"/>
  <c r="V100" i="6" s="1"/>
  <c r="Q96" i="6"/>
  <c r="V96" i="6" s="1"/>
  <c r="Q95" i="6"/>
  <c r="V95" i="6" s="1"/>
  <c r="Q124" i="6"/>
  <c r="V124" i="6" s="1"/>
  <c r="Q119" i="6"/>
  <c r="V119" i="6" s="1"/>
  <c r="Q122" i="6"/>
  <c r="V122" i="6" s="1"/>
  <c r="Q123" i="6"/>
  <c r="V123" i="6" s="1"/>
  <c r="Q127" i="6"/>
  <c r="V126" i="6" s="1"/>
  <c r="Q121" i="6"/>
  <c r="V121" i="6" s="1"/>
  <c r="Q125" i="6"/>
  <c r="V125" i="6" s="1"/>
  <c r="Q120" i="6"/>
  <c r="V120" i="6" s="1"/>
  <c r="Q205" i="6"/>
  <c r="V204" i="6" s="1"/>
  <c r="Q199" i="6"/>
  <c r="V199" i="6" s="1"/>
  <c r="Q200" i="6"/>
  <c r="V200" i="6" s="1"/>
  <c r="Q201" i="6"/>
  <c r="V201" i="6" s="1"/>
  <c r="Q203" i="6"/>
  <c r="V203" i="6" s="1"/>
  <c r="Q202" i="6"/>
  <c r="V202" i="6" s="1"/>
  <c r="Q198" i="6"/>
  <c r="V198" i="6" s="1"/>
  <c r="Q197" i="6"/>
  <c r="V197" i="6" s="1"/>
  <c r="Q231" i="6"/>
  <c r="V230" i="6" s="1"/>
  <c r="Q225" i="6"/>
  <c r="V225" i="6" s="1"/>
  <c r="Q226" i="6"/>
  <c r="V226" i="6" s="1"/>
  <c r="Q227" i="6"/>
  <c r="V227" i="6" s="1"/>
  <c r="Q229" i="6"/>
  <c r="V229" i="6" s="1"/>
  <c r="Q228" i="6"/>
  <c r="V228" i="6" s="1"/>
  <c r="Q224" i="6"/>
  <c r="V224" i="6" s="1"/>
  <c r="Q223" i="6"/>
  <c r="V223" i="6" s="1"/>
  <c r="M285" i="6"/>
  <c r="N278" i="6" s="1"/>
  <c r="Q283" i="6"/>
  <c r="V282" i="6" s="1"/>
  <c r="Q277" i="6"/>
  <c r="V277" i="6" s="1"/>
  <c r="Q281" i="6"/>
  <c r="V281" i="6" s="1"/>
  <c r="Q276" i="6"/>
  <c r="V276" i="6" s="1"/>
  <c r="Q278" i="6"/>
  <c r="V278" i="6" s="1"/>
  <c r="Q279" i="6"/>
  <c r="V279" i="6" s="1"/>
  <c r="Q275" i="6"/>
  <c r="V275" i="6" s="1"/>
  <c r="Q280" i="6"/>
  <c r="V280" i="6" s="1"/>
  <c r="T256" i="6"/>
  <c r="T241" i="6"/>
  <c r="M233" i="6"/>
  <c r="N224" i="6" s="1"/>
  <c r="N249" i="6"/>
  <c r="N254" i="6"/>
  <c r="O238" i="6"/>
  <c r="N250" i="6"/>
  <c r="N255" i="6"/>
  <c r="O242" i="6"/>
  <c r="N251" i="6"/>
  <c r="N256" i="6"/>
  <c r="O240" i="6"/>
  <c r="O239" i="6"/>
  <c r="N244" i="6"/>
  <c r="O253" i="6"/>
  <c r="O249" i="6"/>
  <c r="O250" i="6"/>
  <c r="O251" i="6"/>
  <c r="O252" i="6"/>
  <c r="O254" i="6"/>
  <c r="O255" i="6"/>
  <c r="N257" i="6"/>
  <c r="O236" i="6"/>
  <c r="O244" i="6"/>
  <c r="M207" i="6"/>
  <c r="N198" i="6" s="1"/>
  <c r="O237" i="6"/>
  <c r="M181" i="6"/>
  <c r="N174" i="6" s="1"/>
  <c r="M103" i="6"/>
  <c r="N99" i="6" s="1"/>
  <c r="M129" i="6"/>
  <c r="N122" i="6" s="1"/>
  <c r="M155" i="6"/>
  <c r="O153" i="6" s="1"/>
  <c r="M77" i="6"/>
  <c r="N70" i="6" s="1"/>
  <c r="M25" i="6"/>
  <c r="N16" i="6" s="1"/>
  <c r="M51" i="6"/>
  <c r="N47" i="6" s="1"/>
  <c r="M64" i="6"/>
  <c r="N63" i="6" s="1"/>
  <c r="M142" i="6"/>
  <c r="O133" i="6" s="1"/>
  <c r="M220" i="6"/>
  <c r="O214" i="6" s="1"/>
  <c r="M12" i="6"/>
  <c r="O7" i="6" s="1"/>
  <c r="M194" i="6"/>
  <c r="N189" i="6" s="1"/>
  <c r="M90" i="6"/>
  <c r="N89" i="6" s="1"/>
  <c r="M272" i="6"/>
  <c r="N266" i="6" s="1"/>
  <c r="M38" i="6"/>
  <c r="O32" i="6" s="1"/>
  <c r="M168" i="6"/>
  <c r="O164" i="6" s="1"/>
  <c r="M116" i="6"/>
  <c r="N112" i="6" s="1"/>
  <c r="N243" i="6"/>
  <c r="N242" i="6"/>
  <c r="N241" i="6"/>
  <c r="N239" i="6"/>
  <c r="N238" i="6"/>
  <c r="N237" i="6"/>
  <c r="N236" i="6"/>
  <c r="N240" i="6"/>
  <c r="N284" i="6" l="1"/>
  <c r="O275" i="6"/>
  <c r="O283" i="6"/>
  <c r="U282" i="6" s="1"/>
  <c r="N276" i="6"/>
  <c r="O179" i="6"/>
  <c r="N177" i="6"/>
  <c r="N281" i="6"/>
  <c r="N277" i="6"/>
  <c r="O280" i="6"/>
  <c r="U280" i="6" s="1"/>
  <c r="O278" i="6"/>
  <c r="O281" i="6"/>
  <c r="N93" i="6"/>
  <c r="N275" i="6"/>
  <c r="O277" i="6"/>
  <c r="N283" i="6"/>
  <c r="N279" i="6"/>
  <c r="N280" i="6"/>
  <c r="N282" i="6"/>
  <c r="O279" i="6"/>
  <c r="O276" i="6"/>
  <c r="N176" i="6"/>
  <c r="O176" i="6"/>
  <c r="O172" i="6"/>
  <c r="U172" i="6" s="1"/>
  <c r="N197" i="6"/>
  <c r="N206" i="6"/>
  <c r="U164" i="6"/>
  <c r="U32" i="6"/>
  <c r="U152" i="6"/>
  <c r="U214" i="6"/>
  <c r="U275" i="6"/>
  <c r="U133" i="6"/>
  <c r="U7" i="6"/>
  <c r="T250" i="6"/>
  <c r="T254" i="6"/>
  <c r="T249" i="6"/>
  <c r="T251" i="6"/>
  <c r="T255" i="6"/>
  <c r="T252" i="6"/>
  <c r="T253" i="6"/>
  <c r="T240" i="6"/>
  <c r="T236" i="6"/>
  <c r="T243" i="6"/>
  <c r="T237" i="6"/>
  <c r="T238" i="6"/>
  <c r="T239" i="6"/>
  <c r="T242" i="6"/>
  <c r="O124" i="6"/>
  <c r="N229" i="6"/>
  <c r="N225" i="6"/>
  <c r="N226" i="6"/>
  <c r="O228" i="6"/>
  <c r="O227" i="6"/>
  <c r="N228" i="6"/>
  <c r="O224" i="6"/>
  <c r="N232" i="6"/>
  <c r="O226" i="6"/>
  <c r="N230" i="6"/>
  <c r="O231" i="6"/>
  <c r="N223" i="6"/>
  <c r="O225" i="6"/>
  <c r="O229" i="6"/>
  <c r="N227" i="6"/>
  <c r="O223" i="6"/>
  <c r="N231" i="6"/>
  <c r="O197" i="6"/>
  <c r="O198" i="6"/>
  <c r="O199" i="6"/>
  <c r="N204" i="6"/>
  <c r="O203" i="6"/>
  <c r="N199" i="6"/>
  <c r="O201" i="6"/>
  <c r="O205" i="6"/>
  <c r="N202" i="6"/>
  <c r="O202" i="6"/>
  <c r="O200" i="6"/>
  <c r="N201" i="6"/>
  <c r="N205" i="6"/>
  <c r="N200" i="6"/>
  <c r="N203" i="6"/>
  <c r="O173" i="6"/>
  <c r="O175" i="6"/>
  <c r="N175" i="6"/>
  <c r="O171" i="6"/>
  <c r="N180" i="6"/>
  <c r="N171" i="6"/>
  <c r="O174" i="6"/>
  <c r="N172" i="6"/>
  <c r="N173" i="6"/>
  <c r="N178" i="6"/>
  <c r="N179" i="6"/>
  <c r="O177" i="6"/>
  <c r="O148" i="6"/>
  <c r="N148" i="6"/>
  <c r="N127" i="6"/>
  <c r="N125" i="6"/>
  <c r="N124" i="6"/>
  <c r="N126" i="6"/>
  <c r="O127" i="6"/>
  <c r="O119" i="6"/>
  <c r="O122" i="6"/>
  <c r="N151" i="6"/>
  <c r="O97" i="6"/>
  <c r="N121" i="6"/>
  <c r="O123" i="6"/>
  <c r="N123" i="6"/>
  <c r="N154" i="6"/>
  <c r="N150" i="6"/>
  <c r="O95" i="6"/>
  <c r="N97" i="6"/>
  <c r="N128" i="6"/>
  <c r="O120" i="6"/>
  <c r="N120" i="6"/>
  <c r="N22" i="6"/>
  <c r="N102" i="6"/>
  <c r="O93" i="6"/>
  <c r="O94" i="6"/>
  <c r="N94" i="6"/>
  <c r="O23" i="6"/>
  <c r="N98" i="6"/>
  <c r="N100" i="6"/>
  <c r="O96" i="6"/>
  <c r="O99" i="6"/>
  <c r="N96" i="6"/>
  <c r="N95" i="6"/>
  <c r="O98" i="6"/>
  <c r="O101" i="6"/>
  <c r="N101" i="6"/>
  <c r="N119" i="6"/>
  <c r="O121" i="6"/>
  <c r="O125" i="6"/>
  <c r="O151" i="6"/>
  <c r="O150" i="6"/>
  <c r="N146" i="6"/>
  <c r="N145" i="6"/>
  <c r="O147" i="6"/>
  <c r="O146" i="6"/>
  <c r="N147" i="6"/>
  <c r="O75" i="6"/>
  <c r="N18" i="6"/>
  <c r="N67" i="6"/>
  <c r="N149" i="6"/>
  <c r="O145" i="6"/>
  <c r="O149" i="6"/>
  <c r="N153" i="6"/>
  <c r="N152" i="6"/>
  <c r="O15" i="6"/>
  <c r="N76" i="6"/>
  <c r="N141" i="6"/>
  <c r="O67" i="6"/>
  <c r="O137" i="6"/>
  <c r="N75" i="6"/>
  <c r="O19" i="6"/>
  <c r="O69" i="6"/>
  <c r="N71" i="6"/>
  <c r="N48" i="6"/>
  <c r="N24" i="6"/>
  <c r="N23" i="6"/>
  <c r="O41" i="6"/>
  <c r="N49" i="6"/>
  <c r="N69" i="6"/>
  <c r="O72" i="6"/>
  <c r="O73" i="6"/>
  <c r="O70" i="6"/>
  <c r="N73" i="6"/>
  <c r="N68" i="6"/>
  <c r="O85" i="6"/>
  <c r="N80" i="6"/>
  <c r="N20" i="6"/>
  <c r="O16" i="6"/>
  <c r="N21" i="6"/>
  <c r="O45" i="6"/>
  <c r="N72" i="6"/>
  <c r="N74" i="6"/>
  <c r="O71" i="6"/>
  <c r="O68" i="6"/>
  <c r="O42" i="6"/>
  <c r="N17" i="6"/>
  <c r="O20" i="6"/>
  <c r="O18" i="6"/>
  <c r="N19" i="6"/>
  <c r="O54" i="6"/>
  <c r="N46" i="6"/>
  <c r="N43" i="6"/>
  <c r="O44" i="6"/>
  <c r="N42" i="6"/>
  <c r="O46" i="6"/>
  <c r="N45" i="6"/>
  <c r="N15" i="6"/>
  <c r="O17" i="6"/>
  <c r="O21" i="6"/>
  <c r="O43" i="6"/>
  <c r="N50" i="6"/>
  <c r="N41" i="6"/>
  <c r="O47" i="6"/>
  <c r="N44" i="6"/>
  <c r="O211" i="6"/>
  <c r="O213" i="6"/>
  <c r="N110" i="6"/>
  <c r="N134" i="6"/>
  <c r="N135" i="6"/>
  <c r="O80" i="6"/>
  <c r="O140" i="6"/>
  <c r="N136" i="6"/>
  <c r="N85" i="6"/>
  <c r="N137" i="6"/>
  <c r="N114" i="6"/>
  <c r="N133" i="6"/>
  <c r="N58" i="6"/>
  <c r="O59" i="6"/>
  <c r="O49" i="6"/>
  <c r="O4" i="6"/>
  <c r="O33" i="6"/>
  <c r="N55" i="6"/>
  <c r="N57" i="6"/>
  <c r="N60" i="6"/>
  <c r="N54" i="6"/>
  <c r="N61" i="6"/>
  <c r="O58" i="6"/>
  <c r="O55" i="6"/>
  <c r="O57" i="6"/>
  <c r="O60" i="6"/>
  <c r="N62" i="6"/>
  <c r="N56" i="6"/>
  <c r="N59" i="6"/>
  <c r="O62" i="6"/>
  <c r="O56" i="6"/>
  <c r="O134" i="6"/>
  <c r="N4" i="6"/>
  <c r="N132" i="6"/>
  <c r="N7" i="6"/>
  <c r="O132" i="6"/>
  <c r="N10" i="6"/>
  <c r="O136" i="6"/>
  <c r="N140" i="6"/>
  <c r="N138" i="6"/>
  <c r="N2" i="6"/>
  <c r="O138" i="6"/>
  <c r="N139" i="6"/>
  <c r="O135" i="6"/>
  <c r="N87" i="6"/>
  <c r="O82" i="6"/>
  <c r="O109" i="6"/>
  <c r="O107" i="6"/>
  <c r="N186" i="6"/>
  <c r="N263" i="6"/>
  <c r="O262" i="6"/>
  <c r="O266" i="6"/>
  <c r="N271" i="6"/>
  <c r="N268" i="6"/>
  <c r="N265" i="6"/>
  <c r="N267" i="6"/>
  <c r="N269" i="6"/>
  <c r="O264" i="6"/>
  <c r="N262" i="6"/>
  <c r="N264" i="6"/>
  <c r="O218" i="6"/>
  <c r="N161" i="6"/>
  <c r="N36" i="6"/>
  <c r="O184" i="6"/>
  <c r="O3" i="6"/>
  <c r="O8" i="6"/>
  <c r="O5" i="6"/>
  <c r="O6" i="6"/>
  <c r="N5" i="6"/>
  <c r="N6" i="6"/>
  <c r="N8" i="6"/>
  <c r="N3" i="6"/>
  <c r="O2" i="6"/>
  <c r="O190" i="6"/>
  <c r="O185" i="6"/>
  <c r="N190" i="6"/>
  <c r="N185" i="6"/>
  <c r="O187" i="6"/>
  <c r="O188" i="6"/>
  <c r="N187" i="6"/>
  <c r="N188" i="6"/>
  <c r="O215" i="6"/>
  <c r="O210" i="6"/>
  <c r="N219" i="6"/>
  <c r="N215" i="6"/>
  <c r="N210" i="6"/>
  <c r="O212" i="6"/>
  <c r="N217" i="6"/>
  <c r="N212" i="6"/>
  <c r="N193" i="6"/>
  <c r="N31" i="6"/>
  <c r="N30" i="6"/>
  <c r="N32" i="6"/>
  <c r="N35" i="6"/>
  <c r="O34" i="6"/>
  <c r="O29" i="6"/>
  <c r="N34" i="6"/>
  <c r="N29" i="6"/>
  <c r="N33" i="6"/>
  <c r="O31" i="6"/>
  <c r="N28" i="6"/>
  <c r="N37" i="6"/>
  <c r="O108" i="6"/>
  <c r="N113" i="6"/>
  <c r="N108" i="6"/>
  <c r="O111" i="6"/>
  <c r="O106" i="6"/>
  <c r="N111" i="6"/>
  <c r="N106" i="6"/>
  <c r="O28" i="6"/>
  <c r="N192" i="6"/>
  <c r="O30" i="6"/>
  <c r="N191" i="6"/>
  <c r="N115" i="6"/>
  <c r="O192" i="6"/>
  <c r="N163" i="6"/>
  <c r="N158" i="6"/>
  <c r="O160" i="6"/>
  <c r="N165" i="6"/>
  <c r="N160" i="6"/>
  <c r="N164" i="6"/>
  <c r="O166" i="6"/>
  <c r="N159" i="6"/>
  <c r="O158" i="6"/>
  <c r="O163" i="6"/>
  <c r="N166" i="6"/>
  <c r="N216" i="6"/>
  <c r="N218" i="6"/>
  <c r="N162" i="6"/>
  <c r="O110" i="6"/>
  <c r="O161" i="6"/>
  <c r="O112" i="6"/>
  <c r="O36" i="6"/>
  <c r="N167" i="6"/>
  <c r="O189" i="6"/>
  <c r="N211" i="6"/>
  <c r="O159" i="6"/>
  <c r="N109" i="6"/>
  <c r="O216" i="6"/>
  <c r="O186" i="6"/>
  <c r="O270" i="6"/>
  <c r="O268" i="6"/>
  <c r="O265" i="6"/>
  <c r="O263" i="6"/>
  <c r="N270" i="6"/>
  <c r="O162" i="6"/>
  <c r="O267" i="6"/>
  <c r="N213" i="6"/>
  <c r="O114" i="6"/>
  <c r="O83" i="6"/>
  <c r="O84" i="6"/>
  <c r="N83" i="6"/>
  <c r="N84" i="6"/>
  <c r="O88" i="6"/>
  <c r="O86" i="6"/>
  <c r="O81" i="6"/>
  <c r="N88" i="6"/>
  <c r="N81" i="6"/>
  <c r="N86" i="6"/>
  <c r="N9" i="6"/>
  <c r="N107" i="6"/>
  <c r="N184" i="6"/>
  <c r="N82" i="6"/>
  <c r="O10" i="6"/>
  <c r="N11" i="6"/>
  <c r="N214" i="6"/>
  <c r="U178" i="6" l="1"/>
  <c r="U277" i="6"/>
  <c r="U281" i="6"/>
  <c r="U278" i="6"/>
  <c r="U276" i="6"/>
  <c r="U279" i="6"/>
  <c r="U176" i="6"/>
  <c r="U113" i="6"/>
  <c r="U269" i="6"/>
  <c r="U159" i="6"/>
  <c r="U35" i="6"/>
  <c r="U163" i="6"/>
  <c r="U217" i="6"/>
  <c r="U57" i="6"/>
  <c r="U33" i="6"/>
  <c r="U211" i="6"/>
  <c r="U44" i="6"/>
  <c r="U42" i="6"/>
  <c r="U19" i="6"/>
  <c r="U146" i="6"/>
  <c r="U150" i="6"/>
  <c r="U94" i="6"/>
  <c r="U95" i="6"/>
  <c r="U123" i="6"/>
  <c r="U122" i="6"/>
  <c r="U148" i="6"/>
  <c r="U173" i="6"/>
  <c r="U204" i="6"/>
  <c r="U225" i="6"/>
  <c r="U226" i="6"/>
  <c r="U227" i="6"/>
  <c r="U263" i="6"/>
  <c r="U186" i="6"/>
  <c r="U112" i="6"/>
  <c r="U158" i="6"/>
  <c r="U30" i="6"/>
  <c r="U31" i="6"/>
  <c r="U29" i="6"/>
  <c r="U184" i="6"/>
  <c r="U266" i="6"/>
  <c r="U107" i="6"/>
  <c r="U135" i="6"/>
  <c r="U132" i="6"/>
  <c r="U134" i="6"/>
  <c r="U55" i="6"/>
  <c r="U43" i="6"/>
  <c r="U18" i="6"/>
  <c r="U68" i="6"/>
  <c r="U45" i="6"/>
  <c r="U70" i="6"/>
  <c r="U149" i="6"/>
  <c r="U147" i="6"/>
  <c r="U151" i="6"/>
  <c r="U93" i="6"/>
  <c r="U120" i="6"/>
  <c r="U119" i="6"/>
  <c r="U177" i="6"/>
  <c r="U171" i="6"/>
  <c r="U200" i="6"/>
  <c r="U201" i="6"/>
  <c r="U199" i="6"/>
  <c r="U223" i="6"/>
  <c r="U228" i="6"/>
  <c r="U124" i="6"/>
  <c r="U86" i="6"/>
  <c r="U267" i="6"/>
  <c r="U265" i="6"/>
  <c r="U216" i="6"/>
  <c r="U189" i="6"/>
  <c r="U161" i="6"/>
  <c r="U191" i="6"/>
  <c r="U106" i="6"/>
  <c r="U108" i="6"/>
  <c r="U34" i="6"/>
  <c r="U212" i="6"/>
  <c r="U210" i="6"/>
  <c r="U188" i="6"/>
  <c r="U185" i="6"/>
  <c r="U262" i="6"/>
  <c r="U109" i="6"/>
  <c r="U56" i="6"/>
  <c r="U58" i="6"/>
  <c r="U48" i="6"/>
  <c r="U139" i="6"/>
  <c r="U47" i="6"/>
  <c r="U21" i="6"/>
  <c r="U46" i="6"/>
  <c r="U20" i="6"/>
  <c r="U71" i="6"/>
  <c r="U85" i="6"/>
  <c r="U73" i="6"/>
  <c r="U41" i="6"/>
  <c r="U137" i="6"/>
  <c r="U15" i="6"/>
  <c r="U145" i="6"/>
  <c r="U74" i="6"/>
  <c r="U125" i="6"/>
  <c r="U100" i="6"/>
  <c r="U99" i="6"/>
  <c r="U22" i="6"/>
  <c r="U97" i="6"/>
  <c r="U126" i="6"/>
  <c r="U174" i="6"/>
  <c r="U202" i="6"/>
  <c r="U198" i="6"/>
  <c r="U230" i="6"/>
  <c r="U224" i="6"/>
  <c r="U81" i="6"/>
  <c r="U84" i="6"/>
  <c r="U87" i="6"/>
  <c r="U83" i="6"/>
  <c r="U162" i="6"/>
  <c r="U268" i="6"/>
  <c r="U110" i="6"/>
  <c r="U165" i="6"/>
  <c r="U160" i="6"/>
  <c r="U28" i="6"/>
  <c r="U111" i="6"/>
  <c r="U215" i="6"/>
  <c r="U187" i="6"/>
  <c r="U190" i="6"/>
  <c r="U264" i="6"/>
  <c r="U82" i="6"/>
  <c r="U138" i="6"/>
  <c r="U136" i="6"/>
  <c r="U61" i="6"/>
  <c r="U60" i="6"/>
  <c r="U59" i="6"/>
  <c r="U80" i="6"/>
  <c r="U213" i="6"/>
  <c r="U17" i="6"/>
  <c r="U54" i="6"/>
  <c r="U16" i="6"/>
  <c r="U72" i="6"/>
  <c r="U69" i="6"/>
  <c r="U67" i="6"/>
  <c r="U121" i="6"/>
  <c r="U98" i="6"/>
  <c r="U96" i="6"/>
  <c r="U175" i="6"/>
  <c r="U203" i="6"/>
  <c r="U197" i="6"/>
  <c r="U229" i="6"/>
  <c r="U2" i="6"/>
  <c r="U3" i="6"/>
  <c r="U9" i="6"/>
  <c r="U6" i="6"/>
  <c r="U4" i="6"/>
  <c r="U5" i="6"/>
  <c r="U8" i="6"/>
  <c r="B138" i="2"/>
  <c r="N199" i="5"/>
  <c r="N198" i="5"/>
  <c r="N197" i="5"/>
  <c r="N196" i="5"/>
  <c r="N195" i="5"/>
  <c r="N194" i="5"/>
  <c r="N193" i="5"/>
  <c r="N191" i="5"/>
  <c r="N190" i="5"/>
  <c r="N189" i="5"/>
  <c r="N188" i="5"/>
  <c r="N186" i="5"/>
  <c r="N184" i="5"/>
  <c r="N182" i="5"/>
  <c r="M7" i="5" l="1"/>
  <c r="P7" i="5"/>
  <c r="M3" i="5"/>
  <c r="P3" i="5"/>
  <c r="M27" i="5"/>
  <c r="N192" i="5" l="1"/>
  <c r="L220" i="5" l="1"/>
  <c r="K220" i="5"/>
  <c r="J220" i="5"/>
  <c r="I220" i="5"/>
  <c r="H220" i="5"/>
  <c r="G220" i="5"/>
  <c r="F220" i="5"/>
  <c r="E220" i="5"/>
  <c r="D220" i="5"/>
  <c r="C220" i="5"/>
  <c r="B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L200" i="5"/>
  <c r="K200" i="5"/>
  <c r="J200" i="5"/>
  <c r="I200" i="5"/>
  <c r="H200" i="5"/>
  <c r="G200" i="5"/>
  <c r="F200" i="5"/>
  <c r="E200" i="5"/>
  <c r="D200" i="5"/>
  <c r="C200" i="5"/>
  <c r="B200" i="5"/>
  <c r="N187" i="5"/>
  <c r="N185" i="5"/>
  <c r="N183" i="5"/>
  <c r="L179" i="5"/>
  <c r="K179" i="5"/>
  <c r="J179" i="5"/>
  <c r="I179" i="5"/>
  <c r="H179" i="5"/>
  <c r="G179" i="5"/>
  <c r="F179" i="5"/>
  <c r="E179" i="5"/>
  <c r="D179" i="5"/>
  <c r="C179" i="5"/>
  <c r="B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L159" i="5"/>
  <c r="K159" i="5"/>
  <c r="J159" i="5"/>
  <c r="I159" i="5"/>
  <c r="H159" i="5"/>
  <c r="G159" i="5"/>
  <c r="F159" i="5"/>
  <c r="E159" i="5"/>
  <c r="D159" i="5"/>
  <c r="C159" i="5"/>
  <c r="B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L139" i="5"/>
  <c r="K139" i="5"/>
  <c r="J139" i="5"/>
  <c r="I139" i="5"/>
  <c r="H139" i="5"/>
  <c r="G139" i="5"/>
  <c r="F139" i="5"/>
  <c r="E139" i="5"/>
  <c r="D139" i="5"/>
  <c r="C139" i="5"/>
  <c r="B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L119" i="5"/>
  <c r="K119" i="5"/>
  <c r="J119" i="5"/>
  <c r="I119" i="5"/>
  <c r="H119" i="5"/>
  <c r="G119" i="5"/>
  <c r="F119" i="5"/>
  <c r="E119" i="5"/>
  <c r="D119" i="5"/>
  <c r="C119" i="5"/>
  <c r="B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L99" i="5"/>
  <c r="K99" i="5"/>
  <c r="J99" i="5"/>
  <c r="I99" i="5"/>
  <c r="H99" i="5"/>
  <c r="G99" i="5"/>
  <c r="F99" i="5"/>
  <c r="E99" i="5"/>
  <c r="D99" i="5"/>
  <c r="C99" i="5"/>
  <c r="B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L79" i="5"/>
  <c r="K79" i="5"/>
  <c r="J79" i="5"/>
  <c r="I79" i="5"/>
  <c r="H79" i="5"/>
  <c r="G79" i="5"/>
  <c r="F79" i="5"/>
  <c r="E79" i="5"/>
  <c r="D79" i="5"/>
  <c r="C79" i="5"/>
  <c r="B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L59" i="5"/>
  <c r="K59" i="5"/>
  <c r="J59" i="5"/>
  <c r="I59" i="5"/>
  <c r="H59" i="5"/>
  <c r="G59" i="5"/>
  <c r="F59" i="5"/>
  <c r="E59" i="5"/>
  <c r="D59" i="5"/>
  <c r="C59" i="5"/>
  <c r="B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L39" i="5"/>
  <c r="P27" i="5" s="1"/>
  <c r="K39" i="5"/>
  <c r="J39" i="5"/>
  <c r="I39" i="5"/>
  <c r="H39" i="5"/>
  <c r="G39" i="5"/>
  <c r="F39" i="5"/>
  <c r="E39" i="5"/>
  <c r="D39" i="5"/>
  <c r="C39" i="5"/>
  <c r="B39" i="5"/>
  <c r="M38" i="5"/>
  <c r="M37" i="5"/>
  <c r="M36" i="5"/>
  <c r="M35" i="5"/>
  <c r="M34" i="5"/>
  <c r="M33" i="5"/>
  <c r="M32" i="5"/>
  <c r="M31" i="5"/>
  <c r="M30" i="5"/>
  <c r="M29" i="5"/>
  <c r="M28" i="5"/>
  <c r="M26" i="5"/>
  <c r="M25" i="5"/>
  <c r="M24" i="5"/>
  <c r="M23" i="5"/>
  <c r="M22" i="5"/>
  <c r="P11" i="5"/>
  <c r="P12" i="5"/>
  <c r="P13" i="5"/>
  <c r="P14" i="5"/>
  <c r="P15" i="5"/>
  <c r="P16" i="5"/>
  <c r="P17" i="5"/>
  <c r="P18" i="5"/>
  <c r="C19" i="5"/>
  <c r="D19" i="5"/>
  <c r="E19" i="5"/>
  <c r="F19" i="5"/>
  <c r="G19" i="5"/>
  <c r="H19" i="5"/>
  <c r="I19" i="5"/>
  <c r="J19" i="5"/>
  <c r="K19" i="5"/>
  <c r="L19" i="5"/>
  <c r="B19" i="5"/>
  <c r="M11" i="5"/>
  <c r="M12" i="5"/>
  <c r="M13" i="5"/>
  <c r="M14" i="5"/>
  <c r="M15" i="5"/>
  <c r="M16" i="5"/>
  <c r="M17" i="5"/>
  <c r="M18" i="5"/>
  <c r="M99" i="5" l="1"/>
  <c r="N200" i="5"/>
  <c r="P192" i="5" s="1"/>
  <c r="P36" i="5"/>
  <c r="P32" i="5"/>
  <c r="P28" i="5"/>
  <c r="P24" i="5"/>
  <c r="P37" i="5"/>
  <c r="P25" i="5"/>
  <c r="P35" i="5"/>
  <c r="P31" i="5"/>
  <c r="P23" i="5"/>
  <c r="P33" i="5"/>
  <c r="P38" i="5"/>
  <c r="P34" i="5"/>
  <c r="P30" i="5"/>
  <c r="P26" i="5"/>
  <c r="P22" i="5"/>
  <c r="P29" i="5"/>
  <c r="P55" i="5"/>
  <c r="P51" i="5"/>
  <c r="P47" i="5"/>
  <c r="P43" i="5"/>
  <c r="P56" i="5"/>
  <c r="P58" i="5"/>
  <c r="P54" i="5"/>
  <c r="P50" i="5"/>
  <c r="P46" i="5"/>
  <c r="P42" i="5"/>
  <c r="P48" i="5"/>
  <c r="P57" i="5"/>
  <c r="P53" i="5"/>
  <c r="P49" i="5"/>
  <c r="P45" i="5"/>
  <c r="P52" i="5"/>
  <c r="P44" i="5"/>
  <c r="P78" i="5"/>
  <c r="P74" i="5"/>
  <c r="P70" i="5"/>
  <c r="P66" i="5"/>
  <c r="P62" i="5"/>
  <c r="P71" i="5"/>
  <c r="P77" i="5"/>
  <c r="P73" i="5"/>
  <c r="P69" i="5"/>
  <c r="P65" i="5"/>
  <c r="P63" i="5"/>
  <c r="P76" i="5"/>
  <c r="P72" i="5"/>
  <c r="P68" i="5"/>
  <c r="P64" i="5"/>
  <c r="P75" i="5"/>
  <c r="P67" i="5"/>
  <c r="P97" i="5"/>
  <c r="P93" i="5"/>
  <c r="P89" i="5"/>
  <c r="P85" i="5"/>
  <c r="P94" i="5"/>
  <c r="P82" i="5"/>
  <c r="P96" i="5"/>
  <c r="P92" i="5"/>
  <c r="P88" i="5"/>
  <c r="P84" i="5"/>
  <c r="P98" i="5"/>
  <c r="P86" i="5"/>
  <c r="P95" i="5"/>
  <c r="P91" i="5"/>
  <c r="P87" i="5"/>
  <c r="P83" i="5"/>
  <c r="P90" i="5"/>
  <c r="P116" i="5"/>
  <c r="P112" i="5"/>
  <c r="P108" i="5"/>
  <c r="P104" i="5"/>
  <c r="P113" i="5"/>
  <c r="P109" i="5"/>
  <c r="P115" i="5"/>
  <c r="P111" i="5"/>
  <c r="P107" i="5"/>
  <c r="P103" i="5"/>
  <c r="P117" i="5"/>
  <c r="P118" i="5"/>
  <c r="P114" i="5"/>
  <c r="P110" i="5"/>
  <c r="P106" i="5"/>
  <c r="P102" i="5"/>
  <c r="P105" i="5"/>
  <c r="P135" i="5"/>
  <c r="P131" i="5"/>
  <c r="P127" i="5"/>
  <c r="P123" i="5"/>
  <c r="P128" i="5"/>
  <c r="P138" i="5"/>
  <c r="P134" i="5"/>
  <c r="P130" i="5"/>
  <c r="P126" i="5"/>
  <c r="P122" i="5"/>
  <c r="P132" i="5"/>
  <c r="P137" i="5"/>
  <c r="P133" i="5"/>
  <c r="P129" i="5"/>
  <c r="P125" i="5"/>
  <c r="P136" i="5"/>
  <c r="P124" i="5"/>
  <c r="P158" i="5"/>
  <c r="P154" i="5"/>
  <c r="P150" i="5"/>
  <c r="P146" i="5"/>
  <c r="P142" i="5"/>
  <c r="P155" i="5"/>
  <c r="P143" i="5"/>
  <c r="P157" i="5"/>
  <c r="P153" i="5"/>
  <c r="P149" i="5"/>
  <c r="P145" i="5"/>
  <c r="P151" i="5"/>
  <c r="P156" i="5"/>
  <c r="P152" i="5"/>
  <c r="P148" i="5"/>
  <c r="P144" i="5"/>
  <c r="P147" i="5"/>
  <c r="P177" i="5"/>
  <c r="P173" i="5"/>
  <c r="P169" i="5"/>
  <c r="P165" i="5"/>
  <c r="P178" i="5"/>
  <c r="P170" i="5"/>
  <c r="P176" i="5"/>
  <c r="P172" i="5"/>
  <c r="P168" i="5"/>
  <c r="P164" i="5"/>
  <c r="P166" i="5"/>
  <c r="P175" i="5"/>
  <c r="P171" i="5"/>
  <c r="P167" i="5"/>
  <c r="P163" i="5"/>
  <c r="P174" i="5"/>
  <c r="P162" i="5"/>
  <c r="Q199" i="5"/>
  <c r="Q195" i="5"/>
  <c r="Q191" i="5"/>
  <c r="Q187" i="5"/>
  <c r="Q182" i="5"/>
  <c r="Q192" i="5"/>
  <c r="Q198" i="5"/>
  <c r="Q194" i="5"/>
  <c r="Q190" i="5"/>
  <c r="Q186" i="5"/>
  <c r="Q183" i="5"/>
  <c r="Q188" i="5"/>
  <c r="Q197" i="5"/>
  <c r="Q193" i="5"/>
  <c r="Q189" i="5"/>
  <c r="Q185" i="5"/>
  <c r="Q196" i="5"/>
  <c r="Q184" i="5"/>
  <c r="P217" i="5"/>
  <c r="P213" i="5"/>
  <c r="P209" i="5"/>
  <c r="P205" i="5"/>
  <c r="P218" i="5"/>
  <c r="P214" i="5"/>
  <c r="P216" i="5"/>
  <c r="P212" i="5"/>
  <c r="P208" i="5"/>
  <c r="P204" i="5"/>
  <c r="P206" i="5"/>
  <c r="P219" i="5"/>
  <c r="P215" i="5"/>
  <c r="P211" i="5"/>
  <c r="P207" i="5"/>
  <c r="P203" i="5"/>
  <c r="P210" i="5"/>
  <c r="M179" i="5"/>
  <c r="O169" i="5" s="1"/>
  <c r="M159" i="5"/>
  <c r="O145" i="5" s="1"/>
  <c r="M79" i="5"/>
  <c r="O69" i="5" s="1"/>
  <c r="M119" i="5"/>
  <c r="N105" i="5" s="1"/>
  <c r="M139" i="5"/>
  <c r="N129" i="5" s="1"/>
  <c r="M220" i="5"/>
  <c r="O210" i="5" s="1"/>
  <c r="M59" i="5"/>
  <c r="O43" i="5" s="1"/>
  <c r="O170" i="5"/>
  <c r="N164" i="5"/>
  <c r="O83" i="5"/>
  <c r="O85" i="5"/>
  <c r="O87" i="5"/>
  <c r="O89" i="5"/>
  <c r="N91" i="5"/>
  <c r="N93" i="5"/>
  <c r="N95" i="5"/>
  <c r="N97" i="5"/>
  <c r="N84" i="5"/>
  <c r="N86" i="5"/>
  <c r="N88" i="5"/>
  <c r="N90" i="5"/>
  <c r="O92" i="5"/>
  <c r="O94" i="5"/>
  <c r="O96" i="5"/>
  <c r="O98" i="5"/>
  <c r="N83" i="5"/>
  <c r="N85" i="5"/>
  <c r="N87" i="5"/>
  <c r="N89" i="5"/>
  <c r="N92" i="5"/>
  <c r="N94" i="5"/>
  <c r="N96" i="5"/>
  <c r="N98" i="5"/>
  <c r="O82" i="5"/>
  <c r="O84" i="5"/>
  <c r="O86" i="5"/>
  <c r="O88" i="5"/>
  <c r="O90" i="5"/>
  <c r="O91" i="5"/>
  <c r="O93" i="5"/>
  <c r="O95" i="5"/>
  <c r="O97" i="5"/>
  <c r="N82" i="5"/>
  <c r="N42" i="5"/>
  <c r="M39" i="5"/>
  <c r="P10" i="5"/>
  <c r="M10" i="5"/>
  <c r="P9" i="5"/>
  <c r="M9" i="5"/>
  <c r="P8" i="5"/>
  <c r="M8" i="5"/>
  <c r="P6" i="5"/>
  <c r="M6" i="5"/>
  <c r="P5" i="5"/>
  <c r="M5" i="5"/>
  <c r="P4" i="5"/>
  <c r="M4" i="5"/>
  <c r="P2" i="5"/>
  <c r="M2" i="5"/>
  <c r="N175" i="5" l="1"/>
  <c r="P187" i="5"/>
  <c r="O192" i="5"/>
  <c r="N76" i="5"/>
  <c r="O25" i="5"/>
  <c r="N27" i="5"/>
  <c r="O27" i="5"/>
  <c r="N73" i="5"/>
  <c r="N172" i="5"/>
  <c r="N167" i="5"/>
  <c r="O203" i="5"/>
  <c r="N144" i="5"/>
  <c r="N150" i="5"/>
  <c r="O143" i="5"/>
  <c r="N53" i="5"/>
  <c r="O52" i="5"/>
  <c r="N156" i="5"/>
  <c r="O162" i="5"/>
  <c r="N171" i="5"/>
  <c r="N163" i="5"/>
  <c r="N213" i="5"/>
  <c r="O175" i="5"/>
  <c r="N43" i="5"/>
  <c r="O152" i="5"/>
  <c r="N45" i="5"/>
  <c r="O131" i="5"/>
  <c r="N145" i="5"/>
  <c r="N176" i="5"/>
  <c r="N168" i="5"/>
  <c r="O172" i="5"/>
  <c r="N206" i="5"/>
  <c r="O171" i="5"/>
  <c r="N142" i="5"/>
  <c r="N153" i="5"/>
  <c r="O144" i="5"/>
  <c r="N125" i="5"/>
  <c r="O158" i="5"/>
  <c r="O146" i="5"/>
  <c r="N151" i="5"/>
  <c r="N158" i="5"/>
  <c r="O151" i="5"/>
  <c r="N178" i="5"/>
  <c r="N174" i="5"/>
  <c r="N170" i="5"/>
  <c r="N166" i="5"/>
  <c r="N162" i="5"/>
  <c r="O164" i="5"/>
  <c r="O167" i="5"/>
  <c r="N134" i="5"/>
  <c r="O150" i="5"/>
  <c r="N143" i="5"/>
  <c r="O136" i="5"/>
  <c r="O155" i="5"/>
  <c r="O142" i="5"/>
  <c r="N149" i="5"/>
  <c r="N152" i="5"/>
  <c r="O149" i="5"/>
  <c r="N177" i="5"/>
  <c r="N173" i="5"/>
  <c r="N169" i="5"/>
  <c r="N165" i="5"/>
  <c r="O174" i="5"/>
  <c r="O165" i="5"/>
  <c r="N214" i="5"/>
  <c r="N208" i="5"/>
  <c r="N64" i="5"/>
  <c r="N218" i="5"/>
  <c r="N212" i="5"/>
  <c r="N204" i="5"/>
  <c r="N56" i="5"/>
  <c r="O44" i="5"/>
  <c r="N62" i="5"/>
  <c r="O124" i="5"/>
  <c r="N128" i="5"/>
  <c r="O157" i="5"/>
  <c r="O148" i="5"/>
  <c r="N154" i="5"/>
  <c r="N147" i="5"/>
  <c r="O154" i="5"/>
  <c r="N157" i="5"/>
  <c r="N217" i="5"/>
  <c r="N209" i="5"/>
  <c r="O217" i="5"/>
  <c r="N65" i="5"/>
  <c r="O64" i="5"/>
  <c r="N63" i="5"/>
  <c r="O75" i="5"/>
  <c r="O219" i="5"/>
  <c r="N216" i="5"/>
  <c r="N210" i="5"/>
  <c r="N205" i="5"/>
  <c r="O211" i="5"/>
  <c r="O209" i="5"/>
  <c r="P190" i="5"/>
  <c r="P185" i="5"/>
  <c r="O58" i="5"/>
  <c r="N54" i="5"/>
  <c r="O50" i="5"/>
  <c r="N49" i="5"/>
  <c r="O55" i="5"/>
  <c r="N48" i="5"/>
  <c r="N50" i="5"/>
  <c r="O56" i="5"/>
  <c r="O48" i="5"/>
  <c r="O62" i="5"/>
  <c r="N72" i="5"/>
  <c r="N71" i="5"/>
  <c r="O74" i="5"/>
  <c r="O65" i="5"/>
  <c r="N51" i="5"/>
  <c r="N52" i="5"/>
  <c r="N58" i="5"/>
  <c r="O53" i="5"/>
  <c r="N57" i="5"/>
  <c r="N47" i="5"/>
  <c r="O42" i="5"/>
  <c r="N44" i="5"/>
  <c r="N46" i="5"/>
  <c r="O54" i="5"/>
  <c r="O46" i="5"/>
  <c r="N77" i="5"/>
  <c r="N70" i="5"/>
  <c r="N69" i="5"/>
  <c r="O72" i="5"/>
  <c r="O63" i="5"/>
  <c r="P188" i="5"/>
  <c r="O189" i="5"/>
  <c r="O196" i="5"/>
  <c r="O187" i="5"/>
  <c r="P195" i="5"/>
  <c r="O182" i="5"/>
  <c r="P193" i="5"/>
  <c r="O191" i="5"/>
  <c r="O193" i="5"/>
  <c r="P186" i="5"/>
  <c r="O198" i="5"/>
  <c r="O199" i="5"/>
  <c r="O186" i="5"/>
  <c r="P198" i="5"/>
  <c r="P189" i="5"/>
  <c r="P191" i="5"/>
  <c r="P197" i="5"/>
  <c r="P182" i="5"/>
  <c r="O184" i="5"/>
  <c r="O195" i="5"/>
  <c r="P199" i="5"/>
  <c r="P184" i="5"/>
  <c r="O185" i="5"/>
  <c r="O194" i="5"/>
  <c r="O183" i="5"/>
  <c r="O190" i="5"/>
  <c r="P194" i="5"/>
  <c r="P183" i="5"/>
  <c r="O178" i="5"/>
  <c r="O166" i="5"/>
  <c r="O173" i="5"/>
  <c r="O163" i="5"/>
  <c r="O176" i="5"/>
  <c r="O168" i="5"/>
  <c r="O177" i="5"/>
  <c r="O156" i="5"/>
  <c r="N148" i="5"/>
  <c r="N155" i="5"/>
  <c r="O147" i="5"/>
  <c r="N146" i="5"/>
  <c r="O153" i="5"/>
  <c r="N135" i="5"/>
  <c r="O127" i="5"/>
  <c r="O122" i="5"/>
  <c r="N123" i="5"/>
  <c r="O134" i="5"/>
  <c r="O133" i="5"/>
  <c r="O135" i="5"/>
  <c r="O128" i="5"/>
  <c r="N138" i="5"/>
  <c r="N130" i="5"/>
  <c r="N136" i="5"/>
  <c r="N132" i="5"/>
  <c r="N124" i="5"/>
  <c r="N131" i="5"/>
  <c r="O123" i="5"/>
  <c r="N122" i="5"/>
  <c r="O129" i="5"/>
  <c r="N133" i="5"/>
  <c r="N126" i="5"/>
  <c r="O125" i="5"/>
  <c r="O132" i="5"/>
  <c r="O126" i="5"/>
  <c r="N137" i="5"/>
  <c r="N127" i="5"/>
  <c r="O138" i="5"/>
  <c r="O130" i="5"/>
  <c r="O137" i="5"/>
  <c r="O116" i="5"/>
  <c r="O115" i="5"/>
  <c r="O118" i="5"/>
  <c r="O102" i="5"/>
  <c r="N114" i="5"/>
  <c r="N109" i="5"/>
  <c r="O111" i="5"/>
  <c r="N108" i="5"/>
  <c r="N110" i="5"/>
  <c r="N102" i="5"/>
  <c r="O107" i="5"/>
  <c r="N103" i="5"/>
  <c r="O103" i="5"/>
  <c r="O106" i="5"/>
  <c r="N113" i="5"/>
  <c r="O113" i="5"/>
  <c r="O105" i="5"/>
  <c r="N112" i="5"/>
  <c r="N116" i="5"/>
  <c r="O114" i="5"/>
  <c r="O117" i="5"/>
  <c r="O110" i="5"/>
  <c r="N117" i="5"/>
  <c r="N106" i="5"/>
  <c r="N118" i="5"/>
  <c r="O108" i="5"/>
  <c r="O109" i="5"/>
  <c r="N104" i="5"/>
  <c r="O112" i="5"/>
  <c r="O104" i="5"/>
  <c r="N111" i="5"/>
  <c r="N115" i="5"/>
  <c r="N107" i="5"/>
  <c r="O73" i="5"/>
  <c r="N78" i="5"/>
  <c r="N68" i="5"/>
  <c r="O78" i="5"/>
  <c r="O68" i="5"/>
  <c r="N75" i="5"/>
  <c r="N67" i="5"/>
  <c r="N74" i="5"/>
  <c r="N66" i="5"/>
  <c r="O76" i="5"/>
  <c r="O66" i="5"/>
  <c r="O71" i="5"/>
  <c r="O67" i="5"/>
  <c r="O70" i="5"/>
  <c r="O77" i="5"/>
  <c r="O57" i="5"/>
  <c r="N55" i="5"/>
  <c r="O216" i="5"/>
  <c r="O208" i="5"/>
  <c r="M19" i="5"/>
  <c r="O215" i="5"/>
  <c r="O207" i="5"/>
  <c r="O214" i="5"/>
  <c r="O206" i="5"/>
  <c r="O197" i="5"/>
  <c r="O188" i="5"/>
  <c r="P196" i="5"/>
  <c r="N219" i="5"/>
  <c r="N215" i="5"/>
  <c r="N211" i="5"/>
  <c r="N207" i="5"/>
  <c r="N203" i="5"/>
  <c r="O213" i="5"/>
  <c r="O205" i="5"/>
  <c r="O212" i="5"/>
  <c r="O204" i="5"/>
  <c r="O218" i="5"/>
  <c r="O49" i="5"/>
  <c r="O51" i="5"/>
  <c r="O47" i="5"/>
  <c r="O45" i="5"/>
  <c r="N38" i="5"/>
  <c r="N37" i="5"/>
  <c r="O23" i="5"/>
  <c r="N30" i="5"/>
  <c r="N22" i="5"/>
  <c r="N26" i="5"/>
  <c r="N29" i="5"/>
  <c r="O32" i="5"/>
  <c r="N34" i="5"/>
  <c r="O24" i="5"/>
  <c r="N33" i="5"/>
  <c r="N25" i="5"/>
  <c r="O31" i="5"/>
  <c r="N36" i="5"/>
  <c r="N32" i="5"/>
  <c r="N28" i="5"/>
  <c r="N24" i="5"/>
  <c r="O36" i="5"/>
  <c r="O28" i="5"/>
  <c r="O35" i="5"/>
  <c r="O38" i="5"/>
  <c r="O30" i="5"/>
  <c r="O37" i="5"/>
  <c r="O29" i="5"/>
  <c r="O22" i="5"/>
  <c r="N35" i="5"/>
  <c r="N31" i="5"/>
  <c r="N23" i="5"/>
  <c r="O34" i="5"/>
  <c r="O26" i="5"/>
  <c r="O33" i="5"/>
  <c r="G124" i="2"/>
  <c r="L152" i="2"/>
  <c r="K152" i="2"/>
  <c r="J152" i="2"/>
  <c r="I152" i="2"/>
  <c r="H152" i="2"/>
  <c r="G152" i="2"/>
  <c r="F152" i="2"/>
  <c r="E152" i="2"/>
  <c r="D152" i="2"/>
  <c r="C152" i="2"/>
  <c r="B152" i="2"/>
  <c r="M138" i="2"/>
  <c r="L138" i="2"/>
  <c r="K138" i="2"/>
  <c r="J138" i="2"/>
  <c r="I138" i="2"/>
  <c r="H138" i="2"/>
  <c r="G138" i="2"/>
  <c r="F138" i="2"/>
  <c r="E138" i="2"/>
  <c r="D138" i="2"/>
  <c r="C138" i="2"/>
  <c r="L124" i="2"/>
  <c r="K124" i="2"/>
  <c r="J124" i="2"/>
  <c r="I124" i="2"/>
  <c r="H124" i="2"/>
  <c r="F124" i="2"/>
  <c r="E124" i="2"/>
  <c r="D124" i="2"/>
  <c r="C124" i="2"/>
  <c r="B124" i="2"/>
  <c r="L110" i="2"/>
  <c r="K110" i="2"/>
  <c r="J110" i="2"/>
  <c r="I110" i="2"/>
  <c r="H110" i="2"/>
  <c r="G110" i="2"/>
  <c r="F110" i="2"/>
  <c r="E110" i="2"/>
  <c r="D110" i="2"/>
  <c r="C110" i="2"/>
  <c r="B110" i="2"/>
  <c r="L96" i="2"/>
  <c r="K96" i="2"/>
  <c r="J96" i="2"/>
  <c r="I96" i="2"/>
  <c r="H96" i="2"/>
  <c r="G96" i="2"/>
  <c r="F96" i="2"/>
  <c r="E96" i="2"/>
  <c r="D96" i="2"/>
  <c r="C96" i="2"/>
  <c r="B96" i="2"/>
  <c r="L82" i="2"/>
  <c r="K82" i="2"/>
  <c r="J82" i="2"/>
  <c r="I82" i="2"/>
  <c r="H82" i="2"/>
  <c r="G82" i="2"/>
  <c r="F82" i="2"/>
  <c r="E82" i="2"/>
  <c r="D82" i="2"/>
  <c r="C82" i="2"/>
  <c r="B82" i="2"/>
  <c r="L68" i="2"/>
  <c r="K68" i="2"/>
  <c r="J68" i="2"/>
  <c r="I68" i="2"/>
  <c r="H68" i="2"/>
  <c r="G68" i="2"/>
  <c r="F68" i="2"/>
  <c r="E68" i="2"/>
  <c r="D68" i="2"/>
  <c r="C68" i="2"/>
  <c r="B68" i="2"/>
  <c r="L54" i="2"/>
  <c r="K54" i="2"/>
  <c r="J54" i="2"/>
  <c r="I54" i="2"/>
  <c r="H54" i="2"/>
  <c r="G54" i="2"/>
  <c r="F54" i="2"/>
  <c r="E54" i="2"/>
  <c r="D54" i="2"/>
  <c r="C54" i="2"/>
  <c r="B54" i="2"/>
  <c r="L40" i="2"/>
  <c r="K40" i="2"/>
  <c r="J40" i="2"/>
  <c r="I40" i="2"/>
  <c r="H40" i="2"/>
  <c r="G40" i="2"/>
  <c r="F40" i="2"/>
  <c r="E40" i="2"/>
  <c r="D40" i="2"/>
  <c r="C40" i="2"/>
  <c r="B40" i="2"/>
  <c r="L26" i="2"/>
  <c r="K26" i="2"/>
  <c r="J26" i="2"/>
  <c r="I26" i="2"/>
  <c r="H26" i="2"/>
  <c r="G26" i="2"/>
  <c r="F26" i="2"/>
  <c r="E26" i="2"/>
  <c r="D26" i="2"/>
  <c r="C26" i="2"/>
  <c r="B26" i="2"/>
  <c r="C12" i="2"/>
  <c r="D12" i="2"/>
  <c r="E12" i="2"/>
  <c r="F12" i="2"/>
  <c r="G12" i="2"/>
  <c r="H12" i="2"/>
  <c r="I12" i="2"/>
  <c r="J12" i="2"/>
  <c r="K12" i="2"/>
  <c r="L12" i="2"/>
  <c r="B12" i="2"/>
  <c r="Q52" i="2" l="1"/>
  <c r="V51" i="2" s="1"/>
  <c r="Q46" i="2"/>
  <c r="V46" i="2" s="1"/>
  <c r="Q50" i="2"/>
  <c r="V50" i="2" s="1"/>
  <c r="Q45" i="2"/>
  <c r="V45" i="2" s="1"/>
  <c r="Q47" i="2"/>
  <c r="V47" i="2" s="1"/>
  <c r="Q48" i="2"/>
  <c r="V48" i="2" s="1"/>
  <c r="Q49" i="2"/>
  <c r="V49" i="2" s="1"/>
  <c r="Q44" i="2"/>
  <c r="V44" i="2" s="1"/>
  <c r="Q108" i="2"/>
  <c r="V107" i="2" s="1"/>
  <c r="Q102" i="2"/>
  <c r="V102" i="2" s="1"/>
  <c r="Q106" i="2"/>
  <c r="V106" i="2" s="1"/>
  <c r="Q101" i="2"/>
  <c r="V101" i="2" s="1"/>
  <c r="Q105" i="2"/>
  <c r="V105" i="2" s="1"/>
  <c r="Q100" i="2"/>
  <c r="V100" i="2" s="1"/>
  <c r="Q103" i="2"/>
  <c r="V103" i="2" s="1"/>
  <c r="Q104" i="2"/>
  <c r="V104" i="2" s="1"/>
  <c r="Q150" i="2"/>
  <c r="V149" i="2" s="1"/>
  <c r="Q144" i="2"/>
  <c r="V144" i="2" s="1"/>
  <c r="Q148" i="2"/>
  <c r="V148" i="2" s="1"/>
  <c r="Q143" i="2"/>
  <c r="V143" i="2" s="1"/>
  <c r="Q147" i="2"/>
  <c r="V147" i="2" s="1"/>
  <c r="Q142" i="2"/>
  <c r="V142" i="2" s="1"/>
  <c r="Q145" i="2"/>
  <c r="V145" i="2" s="1"/>
  <c r="Q146" i="2"/>
  <c r="V146" i="2" s="1"/>
  <c r="Q94" i="2"/>
  <c r="V93" i="2" s="1"/>
  <c r="Q88" i="2"/>
  <c r="V88" i="2" s="1"/>
  <c r="Q92" i="2"/>
  <c r="V92" i="2" s="1"/>
  <c r="Q87" i="2"/>
  <c r="V87" i="2" s="1"/>
  <c r="Q91" i="2"/>
  <c r="V91" i="2" s="1"/>
  <c r="Q86" i="2"/>
  <c r="V86" i="2" s="1"/>
  <c r="Q89" i="2"/>
  <c r="V89" i="2" s="1"/>
  <c r="Q90" i="2"/>
  <c r="V90" i="2" s="1"/>
  <c r="Q24" i="2"/>
  <c r="V23" i="2" s="1"/>
  <c r="Q18" i="2"/>
  <c r="V18" i="2" s="1"/>
  <c r="Q22" i="2"/>
  <c r="V22" i="2" s="1"/>
  <c r="Q17" i="2"/>
  <c r="V17" i="2" s="1"/>
  <c r="Q19" i="2"/>
  <c r="V19" i="2" s="1"/>
  <c r="Q20" i="2"/>
  <c r="V20" i="2" s="1"/>
  <c r="Q21" i="2"/>
  <c r="V21" i="2" s="1"/>
  <c r="Q16" i="2"/>
  <c r="V16" i="2" s="1"/>
  <c r="Q66" i="2"/>
  <c r="V65" i="2" s="1"/>
  <c r="Q60" i="2"/>
  <c r="V60" i="2" s="1"/>
  <c r="Q64" i="2"/>
  <c r="V64" i="2" s="1"/>
  <c r="Q59" i="2"/>
  <c r="V59" i="2" s="1"/>
  <c r="Q61" i="2"/>
  <c r="V61" i="2" s="1"/>
  <c r="Q62" i="2"/>
  <c r="V62" i="2" s="1"/>
  <c r="Q58" i="2"/>
  <c r="V58" i="2" s="1"/>
  <c r="Q63" i="2"/>
  <c r="V63" i="2" s="1"/>
  <c r="Q80" i="2"/>
  <c r="V79" i="2" s="1"/>
  <c r="Q74" i="2"/>
  <c r="V74" i="2" s="1"/>
  <c r="Q78" i="2"/>
  <c r="V78" i="2" s="1"/>
  <c r="Q73" i="2"/>
  <c r="V73" i="2" s="1"/>
  <c r="Q77" i="2"/>
  <c r="V77" i="2" s="1"/>
  <c r="Q75" i="2"/>
  <c r="V75" i="2" s="1"/>
  <c r="Q76" i="2"/>
  <c r="V76" i="2" s="1"/>
  <c r="Q72" i="2"/>
  <c r="V72" i="2" s="1"/>
  <c r="Q122" i="2"/>
  <c r="V121" i="2" s="1"/>
  <c r="Q116" i="2"/>
  <c r="V116" i="2" s="1"/>
  <c r="Q120" i="2"/>
  <c r="V120" i="2" s="1"/>
  <c r="Q115" i="2"/>
  <c r="V115" i="2" s="1"/>
  <c r="Q119" i="2"/>
  <c r="V119" i="2" s="1"/>
  <c r="Q114" i="2"/>
  <c r="V114" i="2" s="1"/>
  <c r="Q117" i="2"/>
  <c r="V117" i="2" s="1"/>
  <c r="Q118" i="2"/>
  <c r="V118" i="2" s="1"/>
  <c r="Q38" i="2"/>
  <c r="V37" i="2" s="1"/>
  <c r="Q32" i="2"/>
  <c r="V32" i="2" s="1"/>
  <c r="Q36" i="2"/>
  <c r="V36" i="2" s="1"/>
  <c r="Q31" i="2"/>
  <c r="V31" i="2" s="1"/>
  <c r="Q33" i="2"/>
  <c r="V33" i="2" s="1"/>
  <c r="Q34" i="2"/>
  <c r="V34" i="2" s="1"/>
  <c r="Q30" i="2"/>
  <c r="V30" i="2" s="1"/>
  <c r="Q35" i="2"/>
  <c r="V35" i="2" s="1"/>
  <c r="Q10" i="2"/>
  <c r="V9" i="2" s="1"/>
  <c r="Q4" i="2"/>
  <c r="V4" i="2" s="1"/>
  <c r="Q8" i="2"/>
  <c r="V8" i="2" s="1"/>
  <c r="Q3" i="2"/>
  <c r="V3" i="2" s="1"/>
  <c r="Q5" i="2"/>
  <c r="V5" i="2" s="1"/>
  <c r="Q6" i="2"/>
  <c r="V6" i="2" s="1"/>
  <c r="Q7" i="2"/>
  <c r="V7" i="2" s="1"/>
  <c r="Q2" i="2"/>
  <c r="V2" i="2" s="1"/>
  <c r="N7" i="5"/>
  <c r="O7" i="5"/>
  <c r="N3" i="5"/>
  <c r="O3" i="5"/>
  <c r="O9" i="5"/>
  <c r="N4" i="5"/>
  <c r="N5" i="5"/>
  <c r="O10" i="5"/>
  <c r="N2" i="5"/>
  <c r="O6" i="5"/>
  <c r="N6" i="5"/>
  <c r="O8" i="5"/>
  <c r="O12" i="5"/>
  <c r="N17" i="5"/>
  <c r="N13" i="5"/>
  <c r="O17" i="5"/>
  <c r="N12" i="5"/>
  <c r="O16" i="5"/>
  <c r="O14" i="5"/>
  <c r="O15" i="5"/>
  <c r="O18" i="5"/>
  <c r="N11" i="5"/>
  <c r="N16" i="5"/>
  <c r="O11" i="5"/>
  <c r="N14" i="5"/>
  <c r="N15" i="5"/>
  <c r="O13" i="5"/>
  <c r="N18" i="5"/>
  <c r="N10" i="5"/>
  <c r="N9" i="5"/>
  <c r="O5" i="5"/>
  <c r="N8" i="5"/>
  <c r="O2" i="5"/>
  <c r="O4" i="5"/>
  <c r="M48" i="2"/>
  <c r="M151" i="2" l="1"/>
  <c r="M150" i="2"/>
  <c r="M149" i="2"/>
  <c r="M148" i="2"/>
  <c r="M147" i="2"/>
  <c r="M145" i="2"/>
  <c r="M144" i="2"/>
  <c r="M143" i="2"/>
  <c r="M142" i="2"/>
  <c r="M146" i="2"/>
  <c r="N138" i="2"/>
  <c r="M123" i="2"/>
  <c r="M122" i="2"/>
  <c r="M121" i="2"/>
  <c r="M120" i="2"/>
  <c r="M119" i="2"/>
  <c r="M117" i="2"/>
  <c r="M116" i="2"/>
  <c r="M115" i="2"/>
  <c r="M114" i="2"/>
  <c r="M118" i="2"/>
  <c r="M109" i="2"/>
  <c r="M108" i="2"/>
  <c r="M107" i="2"/>
  <c r="M106" i="2"/>
  <c r="M105" i="2"/>
  <c r="M103" i="2"/>
  <c r="M102" i="2"/>
  <c r="M101" i="2"/>
  <c r="M100" i="2"/>
  <c r="M104" i="2"/>
  <c r="M95" i="2"/>
  <c r="M94" i="2"/>
  <c r="M93" i="2"/>
  <c r="M92" i="2"/>
  <c r="M91" i="2"/>
  <c r="M89" i="2"/>
  <c r="M88" i="2"/>
  <c r="M87" i="2"/>
  <c r="M86" i="2"/>
  <c r="M90" i="2"/>
  <c r="M81" i="2"/>
  <c r="M80" i="2"/>
  <c r="M79" i="2"/>
  <c r="M78" i="2"/>
  <c r="M77" i="2"/>
  <c r="M75" i="2"/>
  <c r="M74" i="2"/>
  <c r="M73" i="2"/>
  <c r="M72" i="2"/>
  <c r="M76" i="2"/>
  <c r="M67" i="2"/>
  <c r="M66" i="2"/>
  <c r="M65" i="2"/>
  <c r="M64" i="2"/>
  <c r="M63" i="2"/>
  <c r="M61" i="2"/>
  <c r="M60" i="2"/>
  <c r="M59" i="2"/>
  <c r="M58" i="2"/>
  <c r="M62" i="2"/>
  <c r="M53" i="2"/>
  <c r="M52" i="2"/>
  <c r="M51" i="2"/>
  <c r="M50" i="2"/>
  <c r="M49" i="2"/>
  <c r="M47" i="2"/>
  <c r="M46" i="2"/>
  <c r="M45" i="2"/>
  <c r="M44" i="2"/>
  <c r="M39" i="2"/>
  <c r="M38" i="2"/>
  <c r="M37" i="2"/>
  <c r="M36" i="2"/>
  <c r="M35" i="2"/>
  <c r="M33" i="2"/>
  <c r="M32" i="2"/>
  <c r="M31" i="2"/>
  <c r="M30" i="2"/>
  <c r="M34" i="2"/>
  <c r="M20" i="2"/>
  <c r="M16" i="2"/>
  <c r="M17" i="2"/>
  <c r="M18" i="2"/>
  <c r="M19" i="2"/>
  <c r="M21" i="2"/>
  <c r="M22" i="2"/>
  <c r="M23" i="2"/>
  <c r="M24" i="2"/>
  <c r="M25" i="2"/>
  <c r="M2" i="2"/>
  <c r="M3" i="2"/>
  <c r="M4" i="2"/>
  <c r="M5" i="2"/>
  <c r="M7" i="2"/>
  <c r="M9" i="2"/>
  <c r="M10" i="2"/>
  <c r="M8" i="2"/>
  <c r="M11" i="2"/>
  <c r="M6" i="2"/>
  <c r="P136" i="2" l="1"/>
  <c r="Q136" i="2" s="1"/>
  <c r="P130" i="2"/>
  <c r="Q130" i="2" s="1"/>
  <c r="O137" i="2"/>
  <c r="O133" i="2"/>
  <c r="O128" i="2"/>
  <c r="P129" i="2"/>
  <c r="Q129" i="2" s="1"/>
  <c r="O136" i="2"/>
  <c r="O132" i="2"/>
  <c r="P133" i="2"/>
  <c r="Q133" i="2" s="1"/>
  <c r="O135" i="2"/>
  <c r="P134" i="2"/>
  <c r="Q134" i="2" s="1"/>
  <c r="O131" i="2"/>
  <c r="P128" i="2"/>
  <c r="Q128" i="2" s="1"/>
  <c r="O130" i="2"/>
  <c r="P131" i="2"/>
  <c r="Q131" i="2" s="1"/>
  <c r="P132" i="2"/>
  <c r="Q132" i="2" s="1"/>
  <c r="O134" i="2"/>
  <c r="O129" i="2"/>
  <c r="M110" i="2"/>
  <c r="N100" i="2" s="1"/>
  <c r="M82" i="2"/>
  <c r="O73" i="2" s="1"/>
  <c r="M54" i="2"/>
  <c r="N44" i="2" s="1"/>
  <c r="M40" i="2"/>
  <c r="O31" i="2" s="1"/>
  <c r="M68" i="2"/>
  <c r="N59" i="2" s="1"/>
  <c r="M96" i="2"/>
  <c r="N93" i="2" s="1"/>
  <c r="M124" i="2"/>
  <c r="O115" i="2" s="1"/>
  <c r="M152" i="2"/>
  <c r="N151" i="2" s="1"/>
  <c r="N105" i="2"/>
  <c r="M26" i="2"/>
  <c r="N21" i="2" s="1"/>
  <c r="M12" i="2"/>
  <c r="O3" i="2" s="1"/>
  <c r="O49" i="2" l="1"/>
  <c r="N32" i="2"/>
  <c r="O44" i="2"/>
  <c r="U73" i="2"/>
  <c r="U31" i="2"/>
  <c r="U3" i="2"/>
  <c r="U115" i="2"/>
  <c r="N37" i="2"/>
  <c r="O80" i="2"/>
  <c r="N95" i="2"/>
  <c r="N90" i="2"/>
  <c r="N74" i="2"/>
  <c r="O86" i="2"/>
  <c r="N81" i="2"/>
  <c r="O77" i="2"/>
  <c r="N78" i="2"/>
  <c r="O75" i="2"/>
  <c r="N79" i="2"/>
  <c r="N77" i="2"/>
  <c r="N73" i="2"/>
  <c r="N75" i="2"/>
  <c r="O78" i="2"/>
  <c r="N88" i="2"/>
  <c r="O90" i="2"/>
  <c r="O46" i="2"/>
  <c r="N49" i="2"/>
  <c r="O50" i="2"/>
  <c r="N5" i="2"/>
  <c r="N52" i="2"/>
  <c r="O143" i="2"/>
  <c r="O144" i="2"/>
  <c r="O147" i="2"/>
  <c r="N119" i="2"/>
  <c r="N118" i="2"/>
  <c r="O119" i="2"/>
  <c r="O108" i="2"/>
  <c r="O100" i="2"/>
  <c r="N106" i="2"/>
  <c r="O105" i="2"/>
  <c r="N109" i="2"/>
  <c r="N102" i="2"/>
  <c r="N104" i="2"/>
  <c r="O103" i="2"/>
  <c r="N103" i="2"/>
  <c r="N107" i="2"/>
  <c r="O106" i="2"/>
  <c r="O101" i="2"/>
  <c r="N108" i="2"/>
  <c r="O104" i="2"/>
  <c r="N101" i="2"/>
  <c r="O102" i="2"/>
  <c r="N91" i="2"/>
  <c r="O91" i="2"/>
  <c r="O87" i="2"/>
  <c r="N92" i="2"/>
  <c r="N94" i="2"/>
  <c r="O94" i="2"/>
  <c r="N87" i="2"/>
  <c r="N86" i="2"/>
  <c r="N89" i="2"/>
  <c r="O89" i="2"/>
  <c r="O88" i="2"/>
  <c r="N80" i="2"/>
  <c r="O76" i="2"/>
  <c r="N72" i="2"/>
  <c r="N76" i="2"/>
  <c r="O72" i="2"/>
  <c r="O74" i="2"/>
  <c r="N67" i="2"/>
  <c r="O66" i="2"/>
  <c r="N61" i="2"/>
  <c r="N60" i="2"/>
  <c r="N51" i="2"/>
  <c r="O52" i="2"/>
  <c r="N45" i="2"/>
  <c r="O47" i="2"/>
  <c r="O48" i="2"/>
  <c r="N50" i="2"/>
  <c r="N48" i="2"/>
  <c r="N47" i="2"/>
  <c r="N46" i="2"/>
  <c r="O45" i="2"/>
  <c r="N53" i="2"/>
  <c r="N58" i="2"/>
  <c r="N64" i="2"/>
  <c r="O150" i="2"/>
  <c r="O61" i="2"/>
  <c r="N65" i="2"/>
  <c r="O145" i="2"/>
  <c r="O33" i="2"/>
  <c r="O30" i="2"/>
  <c r="N39" i="2"/>
  <c r="O118" i="2"/>
  <c r="N36" i="2"/>
  <c r="N35" i="2"/>
  <c r="O35" i="2"/>
  <c r="O38" i="2"/>
  <c r="N116" i="2"/>
  <c r="O117" i="2"/>
  <c r="O116" i="2"/>
  <c r="O92" i="2"/>
  <c r="N33" i="2"/>
  <c r="N34" i="2"/>
  <c r="N120" i="2"/>
  <c r="N31" i="2"/>
  <c r="N30" i="2"/>
  <c r="O34" i="2"/>
  <c r="N38" i="2"/>
  <c r="N122" i="2"/>
  <c r="O114" i="2"/>
  <c r="N121" i="2"/>
  <c r="O7" i="2"/>
  <c r="O6" i="2"/>
  <c r="O2" i="2"/>
  <c r="O62" i="2"/>
  <c r="N66" i="2"/>
  <c r="O58" i="2"/>
  <c r="O63" i="2"/>
  <c r="N147" i="2"/>
  <c r="N146" i="2"/>
  <c r="N143" i="2"/>
  <c r="O148" i="2"/>
  <c r="N123" i="2"/>
  <c r="O32" i="2"/>
  <c r="O64" i="2"/>
  <c r="O4" i="2"/>
  <c r="N144" i="2"/>
  <c r="N142" i="2"/>
  <c r="O142" i="2"/>
  <c r="N148" i="2"/>
  <c r="N149" i="2"/>
  <c r="O60" i="2"/>
  <c r="O59" i="2"/>
  <c r="O120" i="2"/>
  <c r="O36" i="2"/>
  <c r="O10" i="2"/>
  <c r="N63" i="2"/>
  <c r="N62" i="2"/>
  <c r="N115" i="2"/>
  <c r="N117" i="2"/>
  <c r="O122" i="2"/>
  <c r="O146" i="2"/>
  <c r="N150" i="2"/>
  <c r="N145" i="2"/>
  <c r="N114" i="2"/>
  <c r="O8" i="2"/>
  <c r="O5" i="2"/>
  <c r="O17" i="2"/>
  <c r="O22" i="2"/>
  <c r="N25" i="2"/>
  <c r="N19" i="2"/>
  <c r="O18" i="2"/>
  <c r="N22" i="2"/>
  <c r="N17" i="2"/>
  <c r="O20" i="2"/>
  <c r="N16" i="2"/>
  <c r="O16" i="2"/>
  <c r="N20" i="2"/>
  <c r="O21" i="2"/>
  <c r="O19" i="2"/>
  <c r="N18" i="2"/>
  <c r="O24" i="2"/>
  <c r="N24" i="2"/>
  <c r="N23" i="2"/>
  <c r="N6" i="2"/>
  <c r="N4" i="2"/>
  <c r="N2" i="2"/>
  <c r="N7" i="2"/>
  <c r="N9" i="2"/>
  <c r="N11" i="2"/>
  <c r="N3" i="2"/>
  <c r="N8" i="2"/>
  <c r="N10" i="2"/>
  <c r="U49" i="2" l="1"/>
  <c r="U44" i="2"/>
  <c r="U20" i="2"/>
  <c r="U5" i="2"/>
  <c r="U36" i="2"/>
  <c r="U62" i="2"/>
  <c r="U34" i="2"/>
  <c r="U117" i="2"/>
  <c r="U30" i="2"/>
  <c r="U61" i="2"/>
  <c r="U72" i="2"/>
  <c r="U102" i="2"/>
  <c r="U101" i="2"/>
  <c r="U103" i="2"/>
  <c r="U105" i="2"/>
  <c r="U119" i="2"/>
  <c r="U144" i="2"/>
  <c r="U50" i="2"/>
  <c r="U77" i="2"/>
  <c r="U21" i="2"/>
  <c r="U23" i="2"/>
  <c r="U8" i="2"/>
  <c r="U146" i="2"/>
  <c r="U120" i="2"/>
  <c r="U4" i="2"/>
  <c r="U148" i="2"/>
  <c r="U63" i="2"/>
  <c r="U2" i="2"/>
  <c r="U114" i="2"/>
  <c r="U33" i="2"/>
  <c r="U149" i="2"/>
  <c r="U45" i="2"/>
  <c r="U51" i="2"/>
  <c r="U65" i="2"/>
  <c r="U88" i="2"/>
  <c r="U87" i="2"/>
  <c r="U106" i="2"/>
  <c r="U143" i="2"/>
  <c r="U78" i="2"/>
  <c r="U16" i="2"/>
  <c r="U22" i="2"/>
  <c r="U121" i="2"/>
  <c r="U59" i="2"/>
  <c r="U142" i="2"/>
  <c r="U58" i="2"/>
  <c r="U6" i="2"/>
  <c r="U92" i="2"/>
  <c r="U37" i="2"/>
  <c r="U118" i="2"/>
  <c r="U145" i="2"/>
  <c r="U48" i="2"/>
  <c r="U89" i="2"/>
  <c r="U93" i="2"/>
  <c r="U91" i="2"/>
  <c r="U104" i="2"/>
  <c r="U100" i="2"/>
  <c r="U46" i="2"/>
  <c r="U75" i="2"/>
  <c r="U86" i="2"/>
  <c r="U79" i="2"/>
  <c r="U64" i="2"/>
  <c r="U19" i="2"/>
  <c r="U18" i="2"/>
  <c r="U17" i="2"/>
  <c r="U9" i="2"/>
  <c r="U60" i="2"/>
  <c r="U32" i="2"/>
  <c r="U7" i="2"/>
  <c r="U116" i="2"/>
  <c r="U35" i="2"/>
  <c r="U47" i="2"/>
  <c r="U74" i="2"/>
  <c r="U76" i="2"/>
  <c r="U107" i="2"/>
  <c r="U147" i="2"/>
  <c r="U90" i="2"/>
</calcChain>
</file>

<file path=xl/sharedStrings.xml><?xml version="1.0" encoding="utf-8"?>
<sst xmlns="http://schemas.openxmlformats.org/spreadsheetml/2006/main" count="2996" uniqueCount="164">
  <si>
    <t>Abbotsford</t>
  </si>
  <si>
    <t>Central Saanich</t>
  </si>
  <si>
    <t>Delta</t>
  </si>
  <si>
    <t>Nelson</t>
  </si>
  <si>
    <t>New Westminster</t>
  </si>
  <si>
    <t>Oak Bay</t>
  </si>
  <si>
    <t>Port Moody</t>
  </si>
  <si>
    <t>Saanich</t>
  </si>
  <si>
    <t>Vancouver</t>
  </si>
  <si>
    <t>West Vancouver</t>
  </si>
  <si>
    <t>2016 Population</t>
  </si>
  <si>
    <t>2011 Population</t>
  </si>
  <si>
    <t>Victoria and Esquimalt</t>
  </si>
  <si>
    <t>2011 Street Checks</t>
  </si>
  <si>
    <t>2016 Street Checks</t>
  </si>
  <si>
    <t>Asian</t>
  </si>
  <si>
    <t>Black</t>
  </si>
  <si>
    <t>Caucasian</t>
  </si>
  <si>
    <t>Hispanic</t>
  </si>
  <si>
    <t>Middle Eastern</t>
  </si>
  <si>
    <t>Blank</t>
  </si>
  <si>
    <t>Other</t>
  </si>
  <si>
    <t>South Asian</t>
  </si>
  <si>
    <t>Unknown</t>
  </si>
  <si>
    <t>Total</t>
  </si>
  <si>
    <t>Total %</t>
  </si>
  <si>
    <t>Total % (Minus Blank and Unknown)</t>
  </si>
  <si>
    <t>Census 2016%</t>
  </si>
  <si>
    <t>Total % (Minus Blank and Unknown) Diff from Census</t>
  </si>
  <si>
    <t>Population</t>
  </si>
  <si>
    <t>2017 Street Checks</t>
  </si>
  <si>
    <t>2008 - 2017 Street Checks</t>
  </si>
  <si>
    <t>2018 Street Checks</t>
  </si>
  <si>
    <t>2008 - 2018 Street Checks</t>
  </si>
  <si>
    <t>-</t>
  </si>
  <si>
    <t>Indigenous</t>
  </si>
  <si>
    <t>2007 - 2017 Street Checks</t>
  </si>
  <si>
    <t>Census Population, 2016</t>
  </si>
  <si>
    <t>Nelson
(None in 2017)</t>
  </si>
  <si>
    <t>Break And Enter Suspect</t>
  </si>
  <si>
    <t>Check Well-Being</t>
  </si>
  <si>
    <t>Gang Affiliation</t>
  </si>
  <si>
    <t>Hitchhiker</t>
  </si>
  <si>
    <t>Liquor Act</t>
  </si>
  <si>
    <t>Not Specified</t>
  </si>
  <si>
    <t>Out Of Province Warrant</t>
  </si>
  <si>
    <t>Problem Oriented Policing</t>
  </si>
  <si>
    <t>Sexual Services</t>
  </si>
  <si>
    <t>Suspected Criminal</t>
  </si>
  <si>
    <t>Suspected Drug Dealer</t>
  </si>
  <si>
    <t>Suspected Impaired</t>
  </si>
  <si>
    <t>Suspected Sexual Offender</t>
  </si>
  <si>
    <t>Suspicious Activity</t>
  </si>
  <si>
    <t>Theft From Auto Suspect</t>
  </si>
  <si>
    <t>Vehicle Act</t>
  </si>
  <si>
    <t>Total % (Minus Not Specified)</t>
  </si>
  <si>
    <t>Not Provided</t>
  </si>
  <si>
    <t>Other/No</t>
  </si>
  <si>
    <t>Prostitution (DISC)</t>
  </si>
  <si>
    <t xml:space="preserve"> </t>
  </si>
  <si>
    <t>2018 Street Checks
(2017 for Vancouver and Nelson)</t>
  </si>
  <si>
    <t>2018 Street Checks
(2017 for Vancouver)</t>
  </si>
  <si>
    <t>2008 to 2018 Street Checks
(2008 to 2017 for Vancouver and Nelson;
2007 to 2017 for Victoria and Esquimalt)</t>
  </si>
  <si>
    <t>Vancouver F</t>
  </si>
  <si>
    <t>Vancouver M</t>
  </si>
  <si>
    <t>Abbotsford F</t>
  </si>
  <si>
    <t>Abbotsford M</t>
  </si>
  <si>
    <t>Central Saanich F</t>
  </si>
  <si>
    <t>Central Saanich M</t>
  </si>
  <si>
    <t>Delta F</t>
  </si>
  <si>
    <t>Delta M</t>
  </si>
  <si>
    <t>Nelson F</t>
  </si>
  <si>
    <t>Nelson M</t>
  </si>
  <si>
    <t>New Westminster F</t>
  </si>
  <si>
    <t>New Westminster M</t>
  </si>
  <si>
    <t>Oak Bay F</t>
  </si>
  <si>
    <t>Oak Bay M</t>
  </si>
  <si>
    <t>Port Moody F</t>
  </si>
  <si>
    <t>Port Moody M</t>
  </si>
  <si>
    <t>Saanich F</t>
  </si>
  <si>
    <t>Saanich M</t>
  </si>
  <si>
    <t>Victoria and Esquimalt F</t>
  </si>
  <si>
    <t>Victoria and Esquimalt M</t>
  </si>
  <si>
    <t>West Vancouver F</t>
  </si>
  <si>
    <t>West Vancouver M</t>
  </si>
  <si>
    <t>2017% (Minus Blank and Unknown)</t>
  </si>
  <si>
    <t>2018% (Minus Blank and Unknown)</t>
  </si>
  <si>
    <t>2008 - 2017 Street Checks (Minus Blank and Unknown)</t>
  </si>
  <si>
    <t>2017 Street Checks (Minus Blank and Unknown)</t>
  </si>
  <si>
    <t>2008 - 2018 Street Checks (Minus Blank and Unknown)</t>
  </si>
  <si>
    <t>2018 Street Checks (Minus Blank and Unknown)</t>
  </si>
  <si>
    <t>Indigenous Women</t>
  </si>
  <si>
    <t>Population
(2016 Census)</t>
  </si>
  <si>
    <t>Total Street Checks by Year</t>
  </si>
  <si>
    <t>Percentage of Population Street Checked, 2011 and 2016*</t>
  </si>
  <si>
    <t>Street Checks of Indigenous People by Municipal Police Departments</t>
  </si>
  <si>
    <t>Street Checks of Black People by Municipal Police Departments</t>
  </si>
  <si>
    <t>Street Checks of Indigenous Women (as % of women)</t>
  </si>
  <si>
    <t>*Note: Charts on this page exclude "Caucasian." For charts with "Caucasian," see the previous worksheet.</t>
  </si>
  <si>
    <t>*Does not account for individuals subjected to multiple street checks</t>
  </si>
  <si>
    <t>https://d3n8a8pro7vhmx.cloudfront.net/progressalberta/pages/352/attachments/original/1498688518/An_Analysis_of_the_Data_Collected_On_Street_Checks_in_Edmonton.pdf</t>
  </si>
  <si>
    <t>Abbotsford (Census 2016)</t>
  </si>
  <si>
    <t>2018 Abbotsford Male Street Checks</t>
  </si>
  <si>
    <t>Likelihood of Street Check vs. White Male</t>
  </si>
  <si>
    <t>2018 Abbotsford F Street Checks</t>
  </si>
  <si>
    <t>Likelihood of Street Check vs. White Female</t>
  </si>
  <si>
    <t>Ethnicity</t>
  </si>
  <si>
    <t>Male</t>
  </si>
  <si>
    <t>Female</t>
  </si>
  <si>
    <t>Central Saanich (Census 2016)</t>
  </si>
  <si>
    <t>2018 Central Saanich Male Street Checks</t>
  </si>
  <si>
    <t>2018 Central Saanich F Street Checks</t>
  </si>
  <si>
    <t>Delta (Census 2016)</t>
  </si>
  <si>
    <t>2018 Delta Male Street Checks</t>
  </si>
  <si>
    <t>2018 Delta F Street Checks</t>
  </si>
  <si>
    <t>Nelson (Census 2016)</t>
  </si>
  <si>
    <t>2017 Nelson Male Street Checks</t>
  </si>
  <si>
    <t>2017 Nelson F Street Checks</t>
  </si>
  <si>
    <t>New Westminster (Census 2016)</t>
  </si>
  <si>
    <t>2018 New Westminster Male Street Checks</t>
  </si>
  <si>
    <t>2018 New Westminster F Street Checks</t>
  </si>
  <si>
    <t>Oak Bay (Census 2016)</t>
  </si>
  <si>
    <t>2018 Oak Bay Male Street Checks</t>
  </si>
  <si>
    <t>2018 Oak Bay F Street Checks</t>
  </si>
  <si>
    <t>Port Moody (Census 2016)</t>
  </si>
  <si>
    <t>2018 Port Moody Male Street Checks</t>
  </si>
  <si>
    <t>2018 Port Moody F Street Checks</t>
  </si>
  <si>
    <t>Saanich (Census 2016)</t>
  </si>
  <si>
    <t>2018 Saanich Male Street Checks</t>
  </si>
  <si>
    <t>2018 Saanich F Street Checks</t>
  </si>
  <si>
    <t>Victoria and Esquimalt (Census 2016)</t>
  </si>
  <si>
    <t>2018 Victoria and Esquimalt Male Street Checks</t>
  </si>
  <si>
    <t>2018 Victoria and Esquimalt F Street Checks</t>
  </si>
  <si>
    <t>Vancouver (Census 2016)</t>
  </si>
  <si>
    <t>2017 Vancouver Male Street Checks</t>
  </si>
  <si>
    <t>2017 Vancouver F Street Checks</t>
  </si>
  <si>
    <t>West Vancouver (Census 2016)</t>
  </si>
  <si>
    <t>2018 West Vancouver Male Street Checks</t>
  </si>
  <si>
    <t>2018 West Vancouver F Street Checks</t>
  </si>
  <si>
    <t>2008 to 2018 Street Checks
(2008 to 2017 for Vancouver and Nelson)</t>
  </si>
  <si>
    <t>2017 Diff. in Representation</t>
  </si>
  <si>
    <t>2018 Diff. in Representation</t>
  </si>
  <si>
    <t>2008 - 2018 Street Checks Diff. in Representation</t>
  </si>
  <si>
    <t>2008 - 2017 Street Checks Diff. in Representation</t>
  </si>
  <si>
    <t>2007 - 2017 Street Checks Diff. in Representation</t>
  </si>
  <si>
    <t>Black People</t>
  </si>
  <si>
    <t>Indigenous People</t>
  </si>
  <si>
    <t>Hispanic People</t>
  </si>
  <si>
    <t>2018 Street Checks
(2017 for Nelson and Vancouver)</t>
  </si>
  <si>
    <t>2008 - 2018 Street Checks
*(2008 - 2017 for Vancouver and Nelson;
2007 - 2017 for Victoria and Esquimalt)</t>
  </si>
  <si>
    <t>Victoria and Esquimalt*</t>
  </si>
  <si>
    <t>Vancouver*</t>
  </si>
  <si>
    <t>Nelson*</t>
  </si>
  <si>
    <t>Middle Eastern People</t>
  </si>
  <si>
    <t>2008 - 2018 Street Checks
(2008 - 2017 for Vancouver and Nelson;
2007 - 2017 for Victoria and Esquimalt)</t>
  </si>
  <si>
    <t>South Asian People</t>
  </si>
  <si>
    <t>Source for calculation method is Miranda Nicols Berticevic Watters, in a report prepared for Black Lives Matter Edmonton:</t>
  </si>
  <si>
    <t>Street Checks of Indigenous People and Black People by Municipal Police Departments</t>
  </si>
  <si>
    <t>Street Checks of Hispanic People by Municipal Police Departments</t>
  </si>
  <si>
    <t>Street Checks of Middle Eastern People by Municipal Police Departments</t>
  </si>
  <si>
    <t>Street Checks of South Asian People by Municipal Police Departments</t>
  </si>
  <si>
    <t>Likelihood of street check, vs. white men and white women</t>
  </si>
  <si>
    <t>2011 % Pop Checked</t>
  </si>
  <si>
    <t>2016 % Pop Checked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</si>
</sst>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333333"/>
      <name val="Helvetica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  <font>
      <sz val="13"/>
      <color rgb="FF222222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 (Body)"/>
    </font>
    <font>
      <sz val="11"/>
      <color rgb="FF000000"/>
      <name val="Calibri (Body)"/>
    </font>
    <font>
      <sz val="11"/>
      <color theme="1"/>
      <name val="Calibri (Body)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BC2E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3" fontId="0" fillId="0" borderId="0" xfId="0" applyNumberFormat="1"/>
    <xf numFmtId="3" fontId="3" fillId="0" borderId="0" xfId="0" applyNumberFormat="1" applyFont="1"/>
    <xf numFmtId="0" fontId="4" fillId="0" borderId="0" xfId="0" applyFont="1" applyAlignment="1">
      <alignment horizontal="left" vertical="center" indent="2"/>
    </xf>
    <xf numFmtId="164" fontId="0" fillId="0" borderId="0" xfId="1" applyNumberFormat="1" applyFont="1"/>
    <xf numFmtId="164" fontId="5" fillId="2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/>
    <xf numFmtId="0" fontId="6" fillId="0" borderId="0" xfId="0" applyFont="1" applyAlignment="1">
      <alignment horizontal="left" vertical="center" indent="2"/>
    </xf>
    <xf numFmtId="0" fontId="0" fillId="0" borderId="0" xfId="0" applyAlignment="1"/>
    <xf numFmtId="0" fontId="4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indent="2"/>
    </xf>
    <xf numFmtId="0" fontId="8" fillId="2" borderId="1" xfId="0" applyFont="1" applyFill="1" applyBorder="1" applyAlignment="1">
      <alignment horizontal="center" vertical="center"/>
    </xf>
    <xf numFmtId="9" fontId="8" fillId="2" borderId="0" xfId="1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164" fontId="9" fillId="0" borderId="0" xfId="1" applyNumberFormat="1" applyFont="1"/>
    <xf numFmtId="3" fontId="9" fillId="0" borderId="0" xfId="0" applyNumberFormat="1" applyFont="1" applyAlignment="1">
      <alignment vertical="center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9" fillId="0" borderId="0" xfId="1" applyNumberFormat="1" applyFont="1" applyBorder="1"/>
    <xf numFmtId="9" fontId="9" fillId="0" borderId="0" xfId="1" applyFont="1"/>
    <xf numFmtId="0" fontId="8" fillId="0" borderId="0" xfId="0" applyFont="1" applyAlignment="1">
      <alignment horizontal="left" vertical="center" indent="2"/>
    </xf>
    <xf numFmtId="3" fontId="10" fillId="0" borderId="0" xfId="0" applyNumberFormat="1" applyFont="1"/>
    <xf numFmtId="164" fontId="10" fillId="0" borderId="0" xfId="1" applyNumberFormat="1" applyFont="1"/>
    <xf numFmtId="164" fontId="10" fillId="0" borderId="0" xfId="0" applyNumberFormat="1" applyFont="1"/>
    <xf numFmtId="0" fontId="11" fillId="0" borderId="0" xfId="0" applyFont="1"/>
    <xf numFmtId="0" fontId="12" fillId="0" borderId="0" xfId="0" applyFont="1"/>
    <xf numFmtId="3" fontId="13" fillId="0" borderId="0" xfId="0" applyNumberFormat="1" applyFont="1"/>
    <xf numFmtId="10" fontId="12" fillId="0" borderId="0" xfId="1" applyNumberFormat="1" applyFont="1"/>
    <xf numFmtId="164" fontId="5" fillId="2" borderId="0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9" fontId="16" fillId="2" borderId="0" xfId="1" applyNumberFormat="1" applyFont="1" applyFill="1" applyBorder="1" applyAlignment="1">
      <alignment horizontal="center" vertical="center"/>
    </xf>
    <xf numFmtId="164" fontId="17" fillId="0" borderId="0" xfId="1" applyNumberFormat="1" applyFont="1"/>
    <xf numFmtId="164" fontId="16" fillId="0" borderId="0" xfId="1" applyNumberFormat="1" applyFont="1"/>
    <xf numFmtId="0" fontId="17" fillId="0" borderId="0" xfId="0" applyFont="1"/>
    <xf numFmtId="0" fontId="16" fillId="0" borderId="0" xfId="0" applyFont="1"/>
    <xf numFmtId="0" fontId="1" fillId="0" borderId="0" xfId="0" applyFont="1"/>
    <xf numFmtId="164" fontId="2" fillId="0" borderId="0" xfId="1" applyNumberFormat="1" applyFont="1" applyAlignment="1">
      <alignment wrapText="1"/>
    </xf>
    <xf numFmtId="0" fontId="18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2" applyAlignment="1"/>
    <xf numFmtId="0" fontId="20" fillId="0" borderId="0" xfId="0" applyFont="1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9" fillId="0" borderId="0" xfId="2"/>
    <xf numFmtId="1" fontId="12" fillId="0" borderId="0" xfId="0" applyNumberFormat="1" applyFont="1"/>
    <xf numFmtId="0" fontId="2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21" fillId="0" borderId="0" xfId="0" applyFont="1" applyAlignment="1">
      <alignment horizontal="left" vertical="center" indent="2"/>
    </xf>
    <xf numFmtId="0" fontId="2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22" fillId="2" borderId="0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2"/>
    </xf>
    <xf numFmtId="164" fontId="24" fillId="0" borderId="0" xfId="1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164" fontId="5" fillId="3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164" fontId="25" fillId="0" borderId="0" xfId="0" applyNumberFormat="1" applyFont="1"/>
    <xf numFmtId="164" fontId="9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2" applyFill="1"/>
    <xf numFmtId="0" fontId="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Street Checks'!$A$3</c:f>
              <c:strCache>
                <c:ptCount val="1"/>
                <c:pt idx="0">
                  <c:v>Abbotsford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Checks'!$B$3:$L$3</c:f>
              <c:numCache>
                <c:formatCode>General</c:formatCode>
                <c:ptCount val="11"/>
                <c:pt idx="0">
                  <c:v>5959</c:v>
                </c:pt>
                <c:pt idx="1">
                  <c:v>1119</c:v>
                </c:pt>
                <c:pt idx="2">
                  <c:v>1476</c:v>
                </c:pt>
                <c:pt idx="3">
                  <c:v>1313</c:v>
                </c:pt>
                <c:pt idx="4">
                  <c:v>959</c:v>
                </c:pt>
                <c:pt idx="5">
                  <c:v>528</c:v>
                </c:pt>
                <c:pt idx="6">
                  <c:v>586</c:v>
                </c:pt>
                <c:pt idx="7">
                  <c:v>563</c:v>
                </c:pt>
                <c:pt idx="8">
                  <c:v>686</c:v>
                </c:pt>
                <c:pt idx="9">
                  <c:v>1136</c:v>
                </c:pt>
                <c:pt idx="10">
                  <c:v>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B-CA42-B9F1-519D32E346D3}"/>
            </c:ext>
          </c:extLst>
        </c:ser>
        <c:ser>
          <c:idx val="1"/>
          <c:order val="1"/>
          <c:tx>
            <c:strRef>
              <c:f>'Total Street Checks'!$A$4</c:f>
              <c:strCache>
                <c:ptCount val="1"/>
                <c:pt idx="0">
                  <c:v>Central Saanich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Checks'!$B$4:$L$4</c:f>
              <c:numCache>
                <c:formatCode>General</c:formatCode>
                <c:ptCount val="11"/>
                <c:pt idx="0">
                  <c:v>117</c:v>
                </c:pt>
                <c:pt idx="1">
                  <c:v>120</c:v>
                </c:pt>
                <c:pt idx="2">
                  <c:v>119</c:v>
                </c:pt>
                <c:pt idx="3">
                  <c:v>103</c:v>
                </c:pt>
                <c:pt idx="4">
                  <c:v>71</c:v>
                </c:pt>
                <c:pt idx="5">
                  <c:v>65</c:v>
                </c:pt>
                <c:pt idx="6">
                  <c:v>57</c:v>
                </c:pt>
                <c:pt idx="7">
                  <c:v>22</c:v>
                </c:pt>
                <c:pt idx="8">
                  <c:v>87</c:v>
                </c:pt>
                <c:pt idx="9">
                  <c:v>57</c:v>
                </c:pt>
                <c:pt idx="1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B-CA42-B9F1-519D32E346D3}"/>
            </c:ext>
          </c:extLst>
        </c:ser>
        <c:ser>
          <c:idx val="2"/>
          <c:order val="2"/>
          <c:tx>
            <c:strRef>
              <c:f>'Total Street Checks'!$A$5</c:f>
              <c:strCache>
                <c:ptCount val="1"/>
                <c:pt idx="0">
                  <c:v>Delta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Checks'!$B$5:$L$5</c:f>
              <c:numCache>
                <c:formatCode>General</c:formatCode>
                <c:ptCount val="11"/>
                <c:pt idx="0">
                  <c:v>317</c:v>
                </c:pt>
                <c:pt idx="1">
                  <c:v>296</c:v>
                </c:pt>
                <c:pt idx="2">
                  <c:v>484</c:v>
                </c:pt>
                <c:pt idx="3">
                  <c:v>512</c:v>
                </c:pt>
                <c:pt idx="4">
                  <c:v>302</c:v>
                </c:pt>
                <c:pt idx="5">
                  <c:v>256</c:v>
                </c:pt>
                <c:pt idx="6">
                  <c:v>573</c:v>
                </c:pt>
                <c:pt idx="7">
                  <c:v>599</c:v>
                </c:pt>
                <c:pt idx="8">
                  <c:v>587</c:v>
                </c:pt>
                <c:pt idx="9">
                  <c:v>643</c:v>
                </c:pt>
                <c:pt idx="10">
                  <c:v>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1B-CA42-B9F1-519D32E346D3}"/>
            </c:ext>
          </c:extLst>
        </c:ser>
        <c:ser>
          <c:idx val="3"/>
          <c:order val="3"/>
          <c:tx>
            <c:strRef>
              <c:f>'Total Street Checks'!$A$6</c:f>
              <c:strCache>
                <c:ptCount val="1"/>
                <c:pt idx="0">
                  <c:v>Nelson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Checks'!$B$6:$L$6</c:f>
              <c:numCache>
                <c:formatCode>General</c:formatCode>
                <c:ptCount val="11"/>
                <c:pt idx="0">
                  <c:v>52</c:v>
                </c:pt>
                <c:pt idx="1">
                  <c:v>117</c:v>
                </c:pt>
                <c:pt idx="2">
                  <c:v>99</c:v>
                </c:pt>
                <c:pt idx="3">
                  <c:v>152</c:v>
                </c:pt>
                <c:pt idx="4">
                  <c:v>69</c:v>
                </c:pt>
                <c:pt idx="5">
                  <c:v>46</c:v>
                </c:pt>
                <c:pt idx="6">
                  <c:v>34</c:v>
                </c:pt>
                <c:pt idx="7">
                  <c:v>42</c:v>
                </c:pt>
                <c:pt idx="8">
                  <c:v>56</c:v>
                </c:pt>
                <c:pt idx="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1B-CA42-B9F1-519D32E346D3}"/>
            </c:ext>
          </c:extLst>
        </c:ser>
        <c:ser>
          <c:idx val="4"/>
          <c:order val="4"/>
          <c:tx>
            <c:strRef>
              <c:f>'Total Street Checks'!$A$7</c:f>
              <c:strCache>
                <c:ptCount val="1"/>
                <c:pt idx="0">
                  <c:v>New Westminster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Checks'!$B$7:$L$7</c:f>
              <c:numCache>
                <c:formatCode>General</c:formatCode>
                <c:ptCount val="11"/>
                <c:pt idx="0">
                  <c:v>264</c:v>
                </c:pt>
                <c:pt idx="1">
                  <c:v>200</c:v>
                </c:pt>
                <c:pt idx="2">
                  <c:v>276</c:v>
                </c:pt>
                <c:pt idx="3">
                  <c:v>344</c:v>
                </c:pt>
                <c:pt idx="4">
                  <c:v>420</c:v>
                </c:pt>
                <c:pt idx="5">
                  <c:v>932</c:v>
                </c:pt>
                <c:pt idx="6">
                  <c:v>1632</c:v>
                </c:pt>
                <c:pt idx="7">
                  <c:v>1631</c:v>
                </c:pt>
                <c:pt idx="8">
                  <c:v>1559</c:v>
                </c:pt>
                <c:pt idx="9">
                  <c:v>800</c:v>
                </c:pt>
                <c:pt idx="10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1B-CA42-B9F1-519D32E346D3}"/>
            </c:ext>
          </c:extLst>
        </c:ser>
        <c:ser>
          <c:idx val="5"/>
          <c:order val="5"/>
          <c:tx>
            <c:strRef>
              <c:f>'Total Street Checks'!$A$8</c:f>
              <c:strCache>
                <c:ptCount val="1"/>
                <c:pt idx="0">
                  <c:v>Oak Bay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Checks'!$B$8:$L$8</c:f>
              <c:numCache>
                <c:formatCode>General</c:formatCode>
                <c:ptCount val="11"/>
                <c:pt idx="0">
                  <c:v>33</c:v>
                </c:pt>
                <c:pt idx="1">
                  <c:v>42</c:v>
                </c:pt>
                <c:pt idx="2">
                  <c:v>11</c:v>
                </c:pt>
                <c:pt idx="3">
                  <c:v>96</c:v>
                </c:pt>
                <c:pt idx="4">
                  <c:v>122</c:v>
                </c:pt>
                <c:pt idx="5">
                  <c:v>241</c:v>
                </c:pt>
                <c:pt idx="6">
                  <c:v>125</c:v>
                </c:pt>
                <c:pt idx="7">
                  <c:v>144</c:v>
                </c:pt>
                <c:pt idx="8">
                  <c:v>72</c:v>
                </c:pt>
                <c:pt idx="9">
                  <c:v>128</c:v>
                </c:pt>
                <c:pt idx="10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1B-CA42-B9F1-519D32E346D3}"/>
            </c:ext>
          </c:extLst>
        </c:ser>
        <c:ser>
          <c:idx val="6"/>
          <c:order val="6"/>
          <c:tx>
            <c:strRef>
              <c:f>'Total Street Checks'!$A$9</c:f>
              <c:strCache>
                <c:ptCount val="1"/>
                <c:pt idx="0">
                  <c:v>Port Moody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Checks'!$B$9:$L$9</c:f>
              <c:numCache>
                <c:formatCode>General</c:formatCode>
                <c:ptCount val="11"/>
                <c:pt idx="0">
                  <c:v>253</c:v>
                </c:pt>
                <c:pt idx="1">
                  <c:v>272</c:v>
                </c:pt>
                <c:pt idx="2">
                  <c:v>307</c:v>
                </c:pt>
                <c:pt idx="3">
                  <c:v>488</c:v>
                </c:pt>
                <c:pt idx="4">
                  <c:v>367</c:v>
                </c:pt>
                <c:pt idx="5">
                  <c:v>313</c:v>
                </c:pt>
                <c:pt idx="6">
                  <c:v>241</c:v>
                </c:pt>
                <c:pt idx="7">
                  <c:v>261</c:v>
                </c:pt>
                <c:pt idx="8">
                  <c:v>356</c:v>
                </c:pt>
                <c:pt idx="9">
                  <c:v>436</c:v>
                </c:pt>
                <c:pt idx="10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1B-CA42-B9F1-519D32E346D3}"/>
            </c:ext>
          </c:extLst>
        </c:ser>
        <c:ser>
          <c:idx val="7"/>
          <c:order val="7"/>
          <c:tx>
            <c:strRef>
              <c:f>'Total Street Checks'!$A$10</c:f>
              <c:strCache>
                <c:ptCount val="1"/>
                <c:pt idx="0">
                  <c:v>Saanich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Checks'!$B$10:$L$10</c:f>
              <c:numCache>
                <c:formatCode>General</c:formatCode>
                <c:ptCount val="11"/>
                <c:pt idx="0">
                  <c:v>298</c:v>
                </c:pt>
                <c:pt idx="1">
                  <c:v>186</c:v>
                </c:pt>
                <c:pt idx="2">
                  <c:v>139</c:v>
                </c:pt>
                <c:pt idx="3">
                  <c:v>159</c:v>
                </c:pt>
                <c:pt idx="4">
                  <c:v>164</c:v>
                </c:pt>
                <c:pt idx="5">
                  <c:v>186</c:v>
                </c:pt>
                <c:pt idx="6">
                  <c:v>623</c:v>
                </c:pt>
                <c:pt idx="7">
                  <c:v>528</c:v>
                </c:pt>
                <c:pt idx="8">
                  <c:v>406</c:v>
                </c:pt>
                <c:pt idx="9">
                  <c:v>387</c:v>
                </c:pt>
                <c:pt idx="10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1B-CA42-B9F1-519D32E346D3}"/>
            </c:ext>
          </c:extLst>
        </c:ser>
        <c:ser>
          <c:idx val="8"/>
          <c:order val="8"/>
          <c:tx>
            <c:strRef>
              <c:f>'Total Street Checks'!$A$11</c:f>
              <c:strCache>
                <c:ptCount val="1"/>
                <c:pt idx="0">
                  <c:v>Vancouver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Checks'!$B$11:$L$11</c:f>
              <c:numCache>
                <c:formatCode>General</c:formatCode>
                <c:ptCount val="11"/>
                <c:pt idx="0">
                  <c:v>9358</c:v>
                </c:pt>
                <c:pt idx="1">
                  <c:v>8987</c:v>
                </c:pt>
                <c:pt idx="2">
                  <c:v>12376</c:v>
                </c:pt>
                <c:pt idx="3">
                  <c:v>9879</c:v>
                </c:pt>
                <c:pt idx="4">
                  <c:v>9704</c:v>
                </c:pt>
                <c:pt idx="5">
                  <c:v>11412</c:v>
                </c:pt>
                <c:pt idx="6">
                  <c:v>11011</c:v>
                </c:pt>
                <c:pt idx="7">
                  <c:v>9645</c:v>
                </c:pt>
                <c:pt idx="8">
                  <c:v>8587</c:v>
                </c:pt>
                <c:pt idx="9">
                  <c:v>6322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1B-CA42-B9F1-519D32E346D3}"/>
            </c:ext>
          </c:extLst>
        </c:ser>
        <c:ser>
          <c:idx val="9"/>
          <c:order val="9"/>
          <c:tx>
            <c:strRef>
              <c:f>'Total Street Checks'!$A$12</c:f>
              <c:strCache>
                <c:ptCount val="1"/>
                <c:pt idx="0">
                  <c:v>Victoria and Esquimalt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Checks'!$B$12:$L$12</c:f>
              <c:numCache>
                <c:formatCode>General</c:formatCode>
                <c:ptCount val="11"/>
                <c:pt idx="0">
                  <c:v>1155</c:v>
                </c:pt>
                <c:pt idx="1">
                  <c:v>3207</c:v>
                </c:pt>
                <c:pt idx="2">
                  <c:v>2884</c:v>
                </c:pt>
                <c:pt idx="3">
                  <c:v>3088</c:v>
                </c:pt>
                <c:pt idx="4">
                  <c:v>2789</c:v>
                </c:pt>
                <c:pt idx="5">
                  <c:v>2952</c:v>
                </c:pt>
                <c:pt idx="6">
                  <c:v>2973</c:v>
                </c:pt>
                <c:pt idx="7">
                  <c:v>2764</c:v>
                </c:pt>
                <c:pt idx="8">
                  <c:v>1660</c:v>
                </c:pt>
                <c:pt idx="9">
                  <c:v>1299</c:v>
                </c:pt>
                <c:pt idx="10">
                  <c:v>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1B-CA42-B9F1-519D32E346D3}"/>
            </c:ext>
          </c:extLst>
        </c:ser>
        <c:ser>
          <c:idx val="10"/>
          <c:order val="10"/>
          <c:tx>
            <c:strRef>
              <c:f>'Total Street Checks'!$A$13</c:f>
              <c:strCache>
                <c:ptCount val="1"/>
                <c:pt idx="0">
                  <c:v>West Vancouver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Checks'!$B$13:$L$13</c:f>
              <c:numCache>
                <c:formatCode>General</c:formatCode>
                <c:ptCount val="11"/>
                <c:pt idx="0">
                  <c:v>538</c:v>
                </c:pt>
                <c:pt idx="1">
                  <c:v>487</c:v>
                </c:pt>
                <c:pt idx="2">
                  <c:v>502</c:v>
                </c:pt>
                <c:pt idx="3">
                  <c:v>449</c:v>
                </c:pt>
                <c:pt idx="4">
                  <c:v>390</c:v>
                </c:pt>
                <c:pt idx="5">
                  <c:v>359</c:v>
                </c:pt>
                <c:pt idx="6">
                  <c:v>385</c:v>
                </c:pt>
                <c:pt idx="7">
                  <c:v>431</c:v>
                </c:pt>
                <c:pt idx="8">
                  <c:v>374</c:v>
                </c:pt>
                <c:pt idx="9">
                  <c:v>311</c:v>
                </c:pt>
                <c:pt idx="10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81B-CA42-B9F1-519D32E3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720464"/>
        <c:axId val="577543136"/>
      </c:lineChart>
      <c:catAx>
        <c:axId val="53772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43136"/>
        <c:crosses val="autoZero"/>
        <c:auto val="1"/>
        <c:lblAlgn val="ctr"/>
        <c:lblOffset val="100"/>
        <c:noMultiLvlLbl val="0"/>
      </c:catAx>
      <c:valAx>
        <c:axId val="57754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72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Westminster </a:t>
            </a:r>
            <a:r>
              <a:rPr lang="en-US" sz="1400" b="0" i="0" u="none" strike="noStrike" baseline="0">
                <a:effectLst/>
              </a:rPr>
              <a:t>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Ethnicity!$T$71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Ethnicity!$S$72:$S$79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Ethnicity!$T$72:$T$79</c:f>
              <c:numCache>
                <c:formatCode>0.0%</c:formatCode>
                <c:ptCount val="8"/>
                <c:pt idx="0">
                  <c:v>0.2290966311422645</c:v>
                </c:pt>
                <c:pt idx="1">
                  <c:v>2.4890923396037479E-2</c:v>
                </c:pt>
                <c:pt idx="2">
                  <c:v>0.57792718689650235</c:v>
                </c:pt>
                <c:pt idx="3">
                  <c:v>1.823903869537229E-2</c:v>
                </c:pt>
                <c:pt idx="4">
                  <c:v>3.2830269651670123E-2</c:v>
                </c:pt>
                <c:pt idx="5">
                  <c:v>1.8596666905085473E-2</c:v>
                </c:pt>
                <c:pt idx="6">
                  <c:v>8.282669336957299E-2</c:v>
                </c:pt>
                <c:pt idx="7">
                  <c:v>3.0756026035333667E-3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A-1D43-847E-9737798A94B2}"/>
            </c:ext>
          </c:extLst>
        </c:ser>
        <c:ser>
          <c:idx val="1"/>
          <c:order val="1"/>
          <c:tx>
            <c:strRef>
              <c:f>Ethnicity!$U$71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Ethnicity!$S$72:$S$79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Ethnicity!$U$72:$U$79</c:f>
              <c:numCache>
                <c:formatCode>0.0%</c:formatCode>
                <c:ptCount val="8"/>
                <c:pt idx="0">
                  <c:v>5.8100558659217878E-2</c:v>
                </c:pt>
                <c:pt idx="1">
                  <c:v>5.0076180802437788E-2</c:v>
                </c:pt>
                <c:pt idx="2">
                  <c:v>0.67100050787201626</c:v>
                </c:pt>
                <c:pt idx="3">
                  <c:v>2.0314880650076181E-2</c:v>
                </c:pt>
                <c:pt idx="4">
                  <c:v>9.263585576434738E-2</c:v>
                </c:pt>
                <c:pt idx="5">
                  <c:v>3.7176231589639411E-2</c:v>
                </c:pt>
                <c:pt idx="6">
                  <c:v>6.7851701371254444E-2</c:v>
                </c:pt>
                <c:pt idx="7">
                  <c:v>2.8440832910106655E-3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A-1D43-847E-9737798A94B2}"/>
            </c:ext>
          </c:extLst>
        </c:ser>
        <c:ser>
          <c:idx val="2"/>
          <c:order val="2"/>
          <c:tx>
            <c:strRef>
              <c:f>Ethnicity!$V$71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Ethnicity!$S$72:$S$79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Ethnicity!$V$72:$V$79</c:f>
              <c:numCache>
                <c:formatCode>0.0%</c:formatCode>
                <c:ptCount val="8"/>
                <c:pt idx="0">
                  <c:v>3.8002171552660155E-2</c:v>
                </c:pt>
                <c:pt idx="1">
                  <c:v>5.9717698154180238E-2</c:v>
                </c:pt>
                <c:pt idx="2">
                  <c:v>0.67535287730727467</c:v>
                </c:pt>
                <c:pt idx="3">
                  <c:v>1.1943539630836048E-2</c:v>
                </c:pt>
                <c:pt idx="4">
                  <c:v>0.10314875135722042</c:v>
                </c:pt>
                <c:pt idx="5">
                  <c:v>4.4516829533116177E-2</c:v>
                </c:pt>
                <c:pt idx="6">
                  <c:v>6.5146579804560262E-2</c:v>
                </c:pt>
                <c:pt idx="7">
                  <c:v>2.1715526601520088E-3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9A-1D43-847E-9737798A9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082576"/>
        <c:axId val="1252802752"/>
      </c:barChart>
      <c:catAx>
        <c:axId val="12520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802752"/>
        <c:crosses val="autoZero"/>
        <c:auto val="1"/>
        <c:lblAlgn val="ctr"/>
        <c:lblOffset val="100"/>
        <c:noMultiLvlLbl val="0"/>
      </c:catAx>
      <c:valAx>
        <c:axId val="125280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08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Oak</a:t>
            </a:r>
            <a:r>
              <a:rPr lang="en-US" baseline="0"/>
              <a:t> Bay </a:t>
            </a:r>
            <a:r>
              <a:rPr lang="en-US" sz="1400" b="0" i="0" u="none" strike="noStrike" baseline="0">
                <a:effectLst/>
              </a:rPr>
              <a:t>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Ethnicity!$T$85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Ethnicity!$S$86:$S$93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Ethnicity!$T$86:$T$93</c:f>
              <c:numCache>
                <c:formatCode>0.0%</c:formatCode>
                <c:ptCount val="8"/>
                <c:pt idx="0">
                  <c:v>7.2675250357653792E-2</c:v>
                </c:pt>
                <c:pt idx="1">
                  <c:v>3.1473533619456365E-3</c:v>
                </c:pt>
                <c:pt idx="2">
                  <c:v>0.87868383404864092</c:v>
                </c:pt>
                <c:pt idx="3">
                  <c:v>5.4363376251788265E-3</c:v>
                </c:pt>
                <c:pt idx="4">
                  <c:v>1.4592274678111588E-2</c:v>
                </c:pt>
                <c:pt idx="5">
                  <c:v>6.5808297567954222E-3</c:v>
                </c:pt>
                <c:pt idx="6">
                  <c:v>1.6309012875536481E-2</c:v>
                </c:pt>
                <c:pt idx="7">
                  <c:v>5.7224606580829761E-4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D-BB46-8C14-5D1AB0152205}"/>
            </c:ext>
          </c:extLst>
        </c:ser>
        <c:ser>
          <c:idx val="1"/>
          <c:order val="1"/>
          <c:tx>
            <c:strRef>
              <c:f>Ethnicity!$U$85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Ethnicity!$S$86:$S$93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Ethnicity!$U$86:$U$93</c:f>
              <c:numCache>
                <c:formatCode>0.0%</c:formatCode>
                <c:ptCount val="8"/>
                <c:pt idx="0">
                  <c:v>1.9572953736654804E-2</c:v>
                </c:pt>
                <c:pt idx="1">
                  <c:v>1.6903914590747332E-2</c:v>
                </c:pt>
                <c:pt idx="2">
                  <c:v>0.86032028469750887</c:v>
                </c:pt>
                <c:pt idx="3">
                  <c:v>1.0676156583629894E-2</c:v>
                </c:pt>
                <c:pt idx="4">
                  <c:v>5.4270462633451956E-2</c:v>
                </c:pt>
                <c:pt idx="5">
                  <c:v>1.0676156583629894E-2</c:v>
                </c:pt>
                <c:pt idx="6">
                  <c:v>2.1352313167259787E-2</c:v>
                </c:pt>
                <c:pt idx="7">
                  <c:v>6.2277580071174376E-3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D-BB46-8C14-5D1AB0152205}"/>
            </c:ext>
          </c:extLst>
        </c:ser>
        <c:ser>
          <c:idx val="2"/>
          <c:order val="2"/>
          <c:tx>
            <c:strRef>
              <c:f>Ethnicity!$V$85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Ethnicity!$S$86:$S$93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Ethnicity!$V$86:$V$93</c:f>
              <c:numCache>
                <c:formatCode>0.0%</c:formatCode>
                <c:ptCount val="8"/>
                <c:pt idx="0">
                  <c:v>3.3783783783783786E-2</c:v>
                </c:pt>
                <c:pt idx="1">
                  <c:v>2.0270270270270271E-2</c:v>
                </c:pt>
                <c:pt idx="2">
                  <c:v>0.81756756756756754</c:v>
                </c:pt>
                <c:pt idx="3">
                  <c:v>3.3783783783783786E-2</c:v>
                </c:pt>
                <c:pt idx="4">
                  <c:v>6.0810810810810814E-2</c:v>
                </c:pt>
                <c:pt idx="5">
                  <c:v>2.0270270270270271E-2</c:v>
                </c:pt>
                <c:pt idx="6">
                  <c:v>1.3513513513513514E-2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BD-BB46-8C14-5D1AB0152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707840"/>
        <c:axId val="1253096960"/>
      </c:barChart>
      <c:catAx>
        <c:axId val="12527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096960"/>
        <c:crosses val="autoZero"/>
        <c:auto val="1"/>
        <c:lblAlgn val="ctr"/>
        <c:lblOffset val="100"/>
        <c:noMultiLvlLbl val="0"/>
      </c:catAx>
      <c:valAx>
        <c:axId val="12530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 Moody </a:t>
            </a:r>
            <a:r>
              <a:rPr lang="en-US" sz="1400" b="0" i="0" u="none" strike="noStrike" baseline="0">
                <a:effectLst/>
              </a:rPr>
              <a:t>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Ethnicity!$T$99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Ethnicity!$S$100:$S$107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Ethnicity!$T$100:$T$107</c:f>
              <c:numCache>
                <c:formatCode>0.0%</c:formatCode>
                <c:ptCount val="8"/>
                <c:pt idx="0">
                  <c:v>0.19880418535127056</c:v>
                </c:pt>
                <c:pt idx="1">
                  <c:v>8.9686098654708519E-3</c:v>
                </c:pt>
                <c:pt idx="2">
                  <c:v>0.67279521674140508</c:v>
                </c:pt>
                <c:pt idx="3">
                  <c:v>1.6741405082212259E-2</c:v>
                </c:pt>
                <c:pt idx="4">
                  <c:v>2.2723875018687396E-2</c:v>
                </c:pt>
                <c:pt idx="5">
                  <c:v>3.9910313901345293E-2</c:v>
                </c:pt>
                <c:pt idx="6">
                  <c:v>2.3168908819133034E-2</c:v>
                </c:pt>
                <c:pt idx="7">
                  <c:v>3.5874439461883408E-3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7-EC49-AB29-116BB8180D55}"/>
            </c:ext>
          </c:extLst>
        </c:ser>
        <c:ser>
          <c:idx val="1"/>
          <c:order val="1"/>
          <c:tx>
            <c:strRef>
              <c:f>Ethnicity!$U$99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Ethnicity!$S$100:$S$107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Ethnicity!$U$100:$U$107</c:f>
              <c:numCache>
                <c:formatCode>0.0%</c:formatCode>
                <c:ptCount val="8"/>
                <c:pt idx="0">
                  <c:v>6.0269627279936559E-2</c:v>
                </c:pt>
                <c:pt idx="1">
                  <c:v>3.3941316415543217E-2</c:v>
                </c:pt>
                <c:pt idx="2">
                  <c:v>0.69214908802537667</c:v>
                </c:pt>
                <c:pt idx="3">
                  <c:v>2.1411578112609041E-2</c:v>
                </c:pt>
                <c:pt idx="4">
                  <c:v>3.7747819191118158E-2</c:v>
                </c:pt>
                <c:pt idx="5">
                  <c:v>9.8017446471054717E-2</c:v>
                </c:pt>
                <c:pt idx="6">
                  <c:v>5.3608247422680409E-2</c:v>
                </c:pt>
                <c:pt idx="7">
                  <c:v>2.8548770816812052E-3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7-EC49-AB29-116BB8180D55}"/>
            </c:ext>
          </c:extLst>
        </c:ser>
        <c:ser>
          <c:idx val="2"/>
          <c:order val="2"/>
          <c:tx>
            <c:strRef>
              <c:f>Ethnicity!$V$99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Ethnicity!$S$100:$S$107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Ethnicity!$V$100:$V$107</c:f>
              <c:numCache>
                <c:formatCode>0.0%</c:formatCode>
                <c:ptCount val="8"/>
                <c:pt idx="0">
                  <c:v>2.8901734104046242E-2</c:v>
                </c:pt>
                <c:pt idx="1">
                  <c:v>3.0346820809248554E-2</c:v>
                </c:pt>
                <c:pt idx="2">
                  <c:v>0.76734104046242779</c:v>
                </c:pt>
                <c:pt idx="3">
                  <c:v>1.300578034682081E-2</c:v>
                </c:pt>
                <c:pt idx="4">
                  <c:v>3.9017341040462429E-2</c:v>
                </c:pt>
                <c:pt idx="5">
                  <c:v>7.0809248554913301E-2</c:v>
                </c:pt>
                <c:pt idx="6">
                  <c:v>4.7687861271676298E-2</c:v>
                </c:pt>
                <c:pt idx="7">
                  <c:v>2.8901734104046241E-3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7-EC49-AB29-116BB818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595168"/>
        <c:axId val="1141332208"/>
      </c:barChart>
      <c:catAx>
        <c:axId val="125359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332208"/>
        <c:crosses val="autoZero"/>
        <c:auto val="1"/>
        <c:lblAlgn val="ctr"/>
        <c:lblOffset val="100"/>
        <c:noMultiLvlLbl val="0"/>
      </c:catAx>
      <c:valAx>
        <c:axId val="114133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59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Saanich </a:t>
            </a:r>
            <a:r>
              <a:rPr lang="en-US" sz="1400" b="0" i="0" u="none" strike="noStrike" baseline="0">
                <a:effectLst/>
              </a:rPr>
              <a:t>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Ethnicity!$T$113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Ethnicity!$S$114:$S$121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Ethnicity!$T$114:$T$121</c:f>
              <c:numCache>
                <c:formatCode>0.0%</c:formatCode>
                <c:ptCount val="8"/>
                <c:pt idx="0">
                  <c:v>0.13560155586354897</c:v>
                </c:pt>
                <c:pt idx="1">
                  <c:v>1.0327714937184245E-2</c:v>
                </c:pt>
                <c:pt idx="2">
                  <c:v>0.74748513434971164</c:v>
                </c:pt>
                <c:pt idx="3">
                  <c:v>7.2875217955023028E-3</c:v>
                </c:pt>
                <c:pt idx="4">
                  <c:v>3.1206688424911699E-2</c:v>
                </c:pt>
                <c:pt idx="5">
                  <c:v>9.9253364331381051E-3</c:v>
                </c:pt>
                <c:pt idx="6">
                  <c:v>5.0431439173782802E-2</c:v>
                </c:pt>
                <c:pt idx="7">
                  <c:v>1.6542227388563508E-3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2-494D-AF1B-31EC4EA85BDC}"/>
            </c:ext>
          </c:extLst>
        </c:ser>
        <c:ser>
          <c:idx val="1"/>
          <c:order val="1"/>
          <c:tx>
            <c:strRef>
              <c:f>Ethnicity!$U$113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Ethnicity!$S$114:$S$121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Ethnicity!$U$114:$U$121</c:f>
              <c:numCache>
                <c:formatCode>0.0%</c:formatCode>
                <c:ptCount val="8"/>
                <c:pt idx="0">
                  <c:v>1.8632309217046582E-2</c:v>
                </c:pt>
                <c:pt idx="1">
                  <c:v>1.7443012884043606E-2</c:v>
                </c:pt>
                <c:pt idx="2">
                  <c:v>0.84757185332011897</c:v>
                </c:pt>
                <c:pt idx="3">
                  <c:v>8.5232903865213091E-3</c:v>
                </c:pt>
                <c:pt idx="4">
                  <c:v>7.7700693756194247E-2</c:v>
                </c:pt>
                <c:pt idx="5">
                  <c:v>9.3161546085232909E-3</c:v>
                </c:pt>
                <c:pt idx="6">
                  <c:v>1.6055500495540137E-2</c:v>
                </c:pt>
                <c:pt idx="7">
                  <c:v>4.7571853320118934E-3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2-494D-AF1B-31EC4EA85BDC}"/>
            </c:ext>
          </c:extLst>
        </c:ser>
        <c:ser>
          <c:idx val="2"/>
          <c:order val="2"/>
          <c:tx>
            <c:strRef>
              <c:f>Ethnicity!$V$113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Ethnicity!$S$114:$S$121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Ethnicity!$V$114:$V$121</c:f>
              <c:numCache>
                <c:formatCode>0.0%</c:formatCode>
                <c:ptCount val="8"/>
                <c:pt idx="0">
                  <c:v>1.0526315789473684E-2</c:v>
                </c:pt>
                <c:pt idx="1">
                  <c:v>1.5037593984962405E-2</c:v>
                </c:pt>
                <c:pt idx="2">
                  <c:v>0.79699248120300747</c:v>
                </c:pt>
                <c:pt idx="3">
                  <c:v>1.5037593984962407E-3</c:v>
                </c:pt>
                <c:pt idx="4">
                  <c:v>0.15037593984962405</c:v>
                </c:pt>
                <c:pt idx="5">
                  <c:v>6.0150375939849628E-3</c:v>
                </c:pt>
                <c:pt idx="6">
                  <c:v>1.5037593984962405E-2</c:v>
                </c:pt>
                <c:pt idx="7">
                  <c:v>4.5112781954887221E-3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2-494D-AF1B-31EC4EA8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432240"/>
        <c:axId val="1253923072"/>
      </c:barChart>
      <c:catAx>
        <c:axId val="125343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923072"/>
        <c:crosses val="autoZero"/>
        <c:auto val="1"/>
        <c:lblAlgn val="ctr"/>
        <c:lblOffset val="100"/>
        <c:noMultiLvlLbl val="0"/>
      </c:catAx>
      <c:valAx>
        <c:axId val="125392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43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Victoria and Esquimalt </a:t>
            </a:r>
            <a:r>
              <a:rPr lang="en-US" sz="1400" b="0" i="0" u="none" strike="noStrike" baseline="0">
                <a:effectLst/>
              </a:rPr>
              <a:t>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Ethnicity!$T$127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Ethnicity!$S$128:$S$135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Ethnicity!$T$128:$T$135</c:f>
              <c:numCache>
                <c:formatCode>0.0%</c:formatCode>
                <c:ptCount val="8"/>
                <c:pt idx="0">
                  <c:v>8.2272381435455233E-2</c:v>
                </c:pt>
                <c:pt idx="1">
                  <c:v>1.4253106771493787E-2</c:v>
                </c:pt>
                <c:pt idx="2">
                  <c:v>0.80659396398681205</c:v>
                </c:pt>
                <c:pt idx="3">
                  <c:v>8.8764899822470194E-3</c:v>
                </c:pt>
                <c:pt idx="4">
                  <c:v>5.0415905863258267E-2</c:v>
                </c:pt>
                <c:pt idx="5">
                  <c:v>1.1159015977681968E-2</c:v>
                </c:pt>
                <c:pt idx="6">
                  <c:v>1.9731169160537663E-2</c:v>
                </c:pt>
                <c:pt idx="7">
                  <c:v>1.6231295967537409E-3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A-C541-AFA7-059B358D333E}"/>
            </c:ext>
          </c:extLst>
        </c:ser>
        <c:ser>
          <c:idx val="1"/>
          <c:order val="1"/>
          <c:tx>
            <c:strRef>
              <c:f>Ethnicity!$U$127</c:f>
              <c:strCache>
                <c:ptCount val="1"/>
                <c:pt idx="0">
                  <c:v>2007 - 2017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Ethnicity!$S$128:$S$135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Ethnicity!$U$128:$U$135</c:f>
              <c:numCache>
                <c:formatCode>0.0%</c:formatCode>
                <c:ptCount val="8"/>
                <c:pt idx="0">
                  <c:v>2.5979857591891718E-2</c:v>
                </c:pt>
                <c:pt idx="1">
                  <c:v>2.3670536917056898E-2</c:v>
                </c:pt>
                <c:pt idx="2">
                  <c:v>0.79119892231701838</c:v>
                </c:pt>
                <c:pt idx="3">
                  <c:v>1.2123933542882801E-2</c:v>
                </c:pt>
                <c:pt idx="4">
                  <c:v>9.9108345628327668E-2</c:v>
                </c:pt>
                <c:pt idx="5">
                  <c:v>1.3086150490730643E-2</c:v>
                </c:pt>
                <c:pt idx="6">
                  <c:v>2.8930656231958431E-2</c:v>
                </c:pt>
                <c:pt idx="7">
                  <c:v>5.9015972801334275E-3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A-C541-AFA7-059B358D3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537072"/>
        <c:axId val="1252746880"/>
      </c:barChart>
      <c:catAx>
        <c:axId val="125353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46880"/>
        <c:crosses val="autoZero"/>
        <c:auto val="1"/>
        <c:lblAlgn val="ctr"/>
        <c:lblOffset val="100"/>
        <c:noMultiLvlLbl val="0"/>
      </c:catAx>
      <c:valAx>
        <c:axId val="125274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53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Vancouver </a:t>
            </a:r>
            <a:r>
              <a:rPr lang="en-US" sz="1400" b="0" i="0" u="none" strike="noStrike" baseline="0">
                <a:effectLst/>
              </a:rPr>
              <a:t>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Ethnicity!$T$141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Ethnicity!$S$142:$S$149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Ethnicity!$T$142:$T$149</c:f>
              <c:numCache>
                <c:formatCode>0.0%</c:formatCode>
                <c:ptCount val="8"/>
                <c:pt idx="0">
                  <c:v>0.23104606525911708</c:v>
                </c:pt>
                <c:pt idx="1">
                  <c:v>2.1593090211132438E-3</c:v>
                </c:pt>
                <c:pt idx="2">
                  <c:v>0.63063819577735125</c:v>
                </c:pt>
                <c:pt idx="3">
                  <c:v>5.7581573896353169E-3</c:v>
                </c:pt>
                <c:pt idx="4">
                  <c:v>5.7581573896353169E-3</c:v>
                </c:pt>
                <c:pt idx="5">
                  <c:v>9.3929942418426102E-2</c:v>
                </c:pt>
                <c:pt idx="6">
                  <c:v>2.3392514395393475E-2</c:v>
                </c:pt>
                <c:pt idx="7">
                  <c:v>1.5595009596928982E-3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7-7D43-A0B4-4958776FBE02}"/>
            </c:ext>
          </c:extLst>
        </c:ser>
        <c:ser>
          <c:idx val="1"/>
          <c:order val="1"/>
          <c:tx>
            <c:strRef>
              <c:f>Ethnicity!$U$141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Ethnicity!$S$142:$S$149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Ethnicity!$U$142:$U$149</c:f>
              <c:numCache>
                <c:formatCode>0.0%</c:formatCode>
                <c:ptCount val="8"/>
                <c:pt idx="0">
                  <c:v>4.7824874511991078E-2</c:v>
                </c:pt>
                <c:pt idx="1">
                  <c:v>2.7746793084216397E-2</c:v>
                </c:pt>
                <c:pt idx="2">
                  <c:v>0.62562744004461801</c:v>
                </c:pt>
                <c:pt idx="3">
                  <c:v>1.4779698828778583E-2</c:v>
                </c:pt>
                <c:pt idx="4">
                  <c:v>9.592861126603458E-2</c:v>
                </c:pt>
                <c:pt idx="5">
                  <c:v>0.13845510317902956</c:v>
                </c:pt>
                <c:pt idx="6">
                  <c:v>4.6848856664807585E-2</c:v>
                </c:pt>
                <c:pt idx="7">
                  <c:v>2.788622420524261E-3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7-7D43-A0B4-4958776FBE02}"/>
            </c:ext>
          </c:extLst>
        </c:ser>
        <c:ser>
          <c:idx val="2"/>
          <c:order val="2"/>
          <c:tx>
            <c:strRef>
              <c:f>Ethnicity!$V$141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Ethnicity!$S$142:$S$149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Ethnicity!$V$142:$V$149</c:f>
              <c:numCache>
                <c:formatCode>0.0%</c:formatCode>
                <c:ptCount val="8"/>
                <c:pt idx="0">
                  <c:v>2.1108179419525065E-2</c:v>
                </c:pt>
                <c:pt idx="1">
                  <c:v>3.430079155672823E-2</c:v>
                </c:pt>
                <c:pt idx="2">
                  <c:v>0.68601583113456466</c:v>
                </c:pt>
                <c:pt idx="3">
                  <c:v>1.1873350923482849E-2</c:v>
                </c:pt>
                <c:pt idx="4">
                  <c:v>0.11345646437994723</c:v>
                </c:pt>
                <c:pt idx="5">
                  <c:v>8.9709762532981532E-2</c:v>
                </c:pt>
                <c:pt idx="6">
                  <c:v>4.221635883905013E-2</c:v>
                </c:pt>
                <c:pt idx="7">
                  <c:v>1.3192612137203166E-3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7-7D43-A0B4-4958776FB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193888"/>
        <c:axId val="1250777488"/>
      </c:barChart>
      <c:catAx>
        <c:axId val="125119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777488"/>
        <c:crosses val="autoZero"/>
        <c:auto val="1"/>
        <c:lblAlgn val="ctr"/>
        <c:lblOffset val="100"/>
        <c:noMultiLvlLbl val="0"/>
      </c:catAx>
      <c:valAx>
        <c:axId val="12507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19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Vancouver Police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(Charts)'!$A$3:$A$9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(Charts)'!$B$3:$B$9</c:f>
              <c:numCache>
                <c:formatCode>0.0%</c:formatCode>
                <c:ptCount val="7"/>
                <c:pt idx="0">
                  <c:v>0.38892124035521908</c:v>
                </c:pt>
                <c:pt idx="1">
                  <c:v>1.0263502693259572E-2</c:v>
                </c:pt>
                <c:pt idx="2">
                  <c:v>1.7688164216043092E-2</c:v>
                </c:pt>
                <c:pt idx="3">
                  <c:v>2.2492356966079489E-2</c:v>
                </c:pt>
                <c:pt idx="4">
                  <c:v>1.8755762604940069E-2</c:v>
                </c:pt>
                <c:pt idx="5">
                  <c:v>6.0060497242037499E-2</c:v>
                </c:pt>
                <c:pt idx="6">
                  <c:v>2.4263599747658565E-3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4-484F-A5BC-DAD1B5861017}"/>
            </c:ext>
          </c:extLst>
        </c:ser>
        <c:ser>
          <c:idx val="1"/>
          <c:order val="1"/>
          <c:tx>
            <c:strRef>
              <c:f>'Ethnicity (Charts)'!$C$2</c:f>
              <c:strCache>
                <c:ptCount val="1"/>
                <c:pt idx="0">
                  <c:v>2008 - 2017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(Charts)'!$A$3:$A$9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(Charts)'!$C$3:$C$9</c:f>
              <c:numCache>
                <c:formatCode>0.0%</c:formatCode>
                <c:ptCount val="7"/>
                <c:pt idx="0">
                  <c:v>6.8872359834397587E-2</c:v>
                </c:pt>
                <c:pt idx="1">
                  <c:v>5.1049049189530557E-2</c:v>
                </c:pt>
                <c:pt idx="2">
                  <c:v>2.8056510654223096E-2</c:v>
                </c:pt>
                <c:pt idx="3">
                  <c:v>0.16999976609828549</c:v>
                </c:pt>
                <c:pt idx="4">
                  <c:v>3.6313241176057817E-2</c:v>
                </c:pt>
                <c:pt idx="5">
                  <c:v>4.4827263583842071E-2</c:v>
                </c:pt>
                <c:pt idx="6">
                  <c:v>4.011414403667579E-3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4-484F-A5BC-DAD1B5861017}"/>
            </c:ext>
          </c:extLst>
        </c:ser>
        <c:ser>
          <c:idx val="2"/>
          <c:order val="2"/>
          <c:tx>
            <c:strRef>
              <c:f>'Ethnicity (Charts)'!$D$2</c:f>
              <c:strCache>
                <c:ptCount val="1"/>
                <c:pt idx="0">
                  <c:v>2017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(Charts)'!$A$3:$A$9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(Charts)'!$D$3:$D$9</c:f>
              <c:numCache>
                <c:formatCode>0.0%</c:formatCode>
                <c:ptCount val="7"/>
                <c:pt idx="0">
                  <c:v>5.9603760913364674E-2</c:v>
                </c:pt>
                <c:pt idx="1">
                  <c:v>5.2887844190732038E-2</c:v>
                </c:pt>
                <c:pt idx="2">
                  <c:v>2.2834116856950974E-2</c:v>
                </c:pt>
                <c:pt idx="3">
                  <c:v>0.17343854936198791</c:v>
                </c:pt>
                <c:pt idx="4">
                  <c:v>3.0221625251846879E-2</c:v>
                </c:pt>
                <c:pt idx="5">
                  <c:v>5.3055742108797849E-2</c:v>
                </c:pt>
                <c:pt idx="6">
                  <c:v>3.0221625251846875E-3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4-484F-A5BC-DAD1B5861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21057168"/>
        <c:axId val="1252825760"/>
      </c:barChart>
      <c:catAx>
        <c:axId val="122105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825760"/>
        <c:crosses val="autoZero"/>
        <c:auto val="1"/>
        <c:lblAlgn val="ctr"/>
        <c:lblOffset val="100"/>
        <c:noMultiLvlLbl val="0"/>
      </c:catAx>
      <c:valAx>
        <c:axId val="12528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0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</a:t>
            </a:r>
            <a:r>
              <a:rPr lang="en-US" baseline="0"/>
              <a:t> Checks by Abbotsford Police Department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(Charts)'!$B$15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(Charts)'!$A$16:$A$22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(Charts)'!$B$16:$B$22</c:f>
              <c:numCache>
                <c:formatCode>0.0%</c:formatCode>
                <c:ptCount val="7"/>
                <c:pt idx="0">
                  <c:v>5.2361877954602863E-2</c:v>
                </c:pt>
                <c:pt idx="1">
                  <c:v>1.0212550972537981E-2</c:v>
                </c:pt>
                <c:pt idx="2">
                  <c:v>8.0834325719028547E-3</c:v>
                </c:pt>
                <c:pt idx="3">
                  <c:v>4.7598426617588681E-2</c:v>
                </c:pt>
                <c:pt idx="4">
                  <c:v>4.0056295333982892E-3</c:v>
                </c:pt>
                <c:pt idx="5">
                  <c:v>0.25484464653025873</c:v>
                </c:pt>
                <c:pt idx="6">
                  <c:v>1.6599906174443362E-3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0-014B-9CDF-BC8D6DE92812}"/>
            </c:ext>
          </c:extLst>
        </c:ser>
        <c:ser>
          <c:idx val="1"/>
          <c:order val="1"/>
          <c:tx>
            <c:strRef>
              <c:f>'Ethnicity (Charts)'!$C$15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(Charts)'!$A$16:$A$22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(Charts)'!$C$16:$C$22</c:f>
              <c:numCache>
                <c:formatCode>0.0%</c:formatCode>
                <c:ptCount val="7"/>
                <c:pt idx="0">
                  <c:v>2.0680353664019182E-2</c:v>
                </c:pt>
                <c:pt idx="1">
                  <c:v>8.3920275738048854E-3</c:v>
                </c:pt>
                <c:pt idx="2">
                  <c:v>8.8790648883560613E-3</c:v>
                </c:pt>
                <c:pt idx="3">
                  <c:v>6.8934512213397275E-2</c:v>
                </c:pt>
                <c:pt idx="4">
                  <c:v>6.6312003596583242E-3</c:v>
                </c:pt>
                <c:pt idx="5">
                  <c:v>0.1000299715270493</c:v>
                </c:pt>
                <c:pt idx="6">
                  <c:v>9.3661022029072386E-4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0-014B-9CDF-BC8D6DE92812}"/>
            </c:ext>
          </c:extLst>
        </c:ser>
        <c:ser>
          <c:idx val="2"/>
          <c:order val="2"/>
          <c:tx>
            <c:strRef>
              <c:f>'Ethnicity (Charts)'!$D$15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(Charts)'!$A$16:$A$22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(Charts)'!$D$16:$D$22</c:f>
              <c:numCache>
                <c:formatCode>0.0%</c:formatCode>
                <c:ptCount val="7"/>
                <c:pt idx="0">
                  <c:v>6.8915487849111352E-3</c:v>
                </c:pt>
                <c:pt idx="1">
                  <c:v>1.3057671381936888E-2</c:v>
                </c:pt>
                <c:pt idx="2">
                  <c:v>4.3525571273122961E-3</c:v>
                </c:pt>
                <c:pt idx="3">
                  <c:v>8.3424011606819004E-2</c:v>
                </c:pt>
                <c:pt idx="4">
                  <c:v>4.7152702212549871E-3</c:v>
                </c:pt>
                <c:pt idx="5">
                  <c:v>0.13384113166485309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0-014B-9CDF-BC8D6DE92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4621296"/>
        <c:axId val="1251540800"/>
      </c:barChart>
      <c:catAx>
        <c:axId val="125462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540800"/>
        <c:crosses val="autoZero"/>
        <c:auto val="1"/>
        <c:lblAlgn val="ctr"/>
        <c:lblOffset val="100"/>
        <c:noMultiLvlLbl val="0"/>
      </c:catAx>
      <c:valAx>
        <c:axId val="12515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62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Central</a:t>
            </a:r>
            <a:r>
              <a:rPr lang="en-US" baseline="0"/>
              <a:t> Saanich Police Department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(Charts)'!$B$28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(Charts)'!$A$29:$A$35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(Charts)'!$B$29:$B$35</c:f>
              <c:numCache>
                <c:formatCode>0.0%</c:formatCode>
                <c:ptCount val="7"/>
                <c:pt idx="0">
                  <c:v>3.2179720704310869E-2</c:v>
                </c:pt>
                <c:pt idx="1">
                  <c:v>4.8573163327261691E-3</c:v>
                </c:pt>
                <c:pt idx="2">
                  <c:v>3.0358227079538553E-3</c:v>
                </c:pt>
                <c:pt idx="3">
                  <c:v>4.0072859744990891E-2</c:v>
                </c:pt>
                <c:pt idx="4">
                  <c:v>0</c:v>
                </c:pt>
                <c:pt idx="5">
                  <c:v>2.2161505768063146E-2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D-AB40-949F-FDF6E43362FC}"/>
            </c:ext>
          </c:extLst>
        </c:ser>
        <c:ser>
          <c:idx val="1"/>
          <c:order val="1"/>
          <c:tx>
            <c:strRef>
              <c:f>'Ethnicity (Charts)'!$C$28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(Charts)'!$A$29:$A$35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(Charts)'!$C$29:$C$35</c:f>
              <c:numCache>
                <c:formatCode>0.0%</c:formatCode>
                <c:ptCount val="7"/>
                <c:pt idx="0">
                  <c:v>1.4717273431448489E-2</c:v>
                </c:pt>
                <c:pt idx="1">
                  <c:v>1.5491866769945779E-2</c:v>
                </c:pt>
                <c:pt idx="2">
                  <c:v>1.7815646785437646E-2</c:v>
                </c:pt>
                <c:pt idx="3">
                  <c:v>9.9922540666150278E-2</c:v>
                </c:pt>
                <c:pt idx="4">
                  <c:v>0</c:v>
                </c:pt>
                <c:pt idx="5">
                  <c:v>1.8590240123934933E-2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D-AB40-949F-FDF6E43362FC}"/>
            </c:ext>
          </c:extLst>
        </c:ser>
        <c:ser>
          <c:idx val="2"/>
          <c:order val="2"/>
          <c:tx>
            <c:strRef>
              <c:f>'Ethnicity (Charts)'!$D$28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(Charts)'!$A$29:$A$35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(Charts)'!$D$29:$D$35</c:f>
              <c:numCache>
                <c:formatCode>0.0%</c:formatCode>
                <c:ptCount val="7"/>
                <c:pt idx="0">
                  <c:v>0</c:v>
                </c:pt>
                <c:pt idx="1">
                  <c:v>2.247191011235955E-2</c:v>
                </c:pt>
                <c:pt idx="2">
                  <c:v>5.6179775280898875E-2</c:v>
                </c:pt>
                <c:pt idx="3">
                  <c:v>0.15730337078651685</c:v>
                </c:pt>
                <c:pt idx="4">
                  <c:v>0</c:v>
                </c:pt>
                <c:pt idx="5">
                  <c:v>6.741573033707865E-2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D-AB40-949F-FDF6E4336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450496"/>
        <c:axId val="1255291808"/>
      </c:barChart>
      <c:catAx>
        <c:axId val="12524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291808"/>
        <c:crosses val="autoZero"/>
        <c:auto val="1"/>
        <c:lblAlgn val="ctr"/>
        <c:lblOffset val="100"/>
        <c:noMultiLvlLbl val="0"/>
      </c:catAx>
      <c:valAx>
        <c:axId val="12552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45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Delta Police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(Charts)'!$B$41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(Charts)'!$A$42:$A$48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(Charts)'!$B$42:$B$48</c:f>
              <c:numCache>
                <c:formatCode>0.0%</c:formatCode>
                <c:ptCount val="7"/>
                <c:pt idx="0">
                  <c:v>0.12454757300808171</c:v>
                </c:pt>
                <c:pt idx="1">
                  <c:v>7.883385393425554E-3</c:v>
                </c:pt>
                <c:pt idx="2">
                  <c:v>8.0817095542664481E-3</c:v>
                </c:pt>
                <c:pt idx="3">
                  <c:v>2.6874256247520826E-2</c:v>
                </c:pt>
                <c:pt idx="4">
                  <c:v>5.1068471416530316E-3</c:v>
                </c:pt>
                <c:pt idx="5">
                  <c:v>0.20313352174128613</c:v>
                </c:pt>
                <c:pt idx="6">
                  <c:v>3.074024493033864E-3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C-0246-8BB4-AC6B45920291}"/>
            </c:ext>
          </c:extLst>
        </c:ser>
        <c:ser>
          <c:idx val="1"/>
          <c:order val="1"/>
          <c:tx>
            <c:strRef>
              <c:f>'Ethnicity (Charts)'!$C$41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(Charts)'!$A$42:$A$48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(Charts)'!$C$42:$C$48</c:f>
              <c:numCache>
                <c:formatCode>0.0%</c:formatCode>
                <c:ptCount val="7"/>
                <c:pt idx="0">
                  <c:v>3.6230344241393965E-2</c:v>
                </c:pt>
                <c:pt idx="1">
                  <c:v>2.475563110922227E-2</c:v>
                </c:pt>
                <c:pt idx="2">
                  <c:v>1.3918402039949001E-2</c:v>
                </c:pt>
                <c:pt idx="3">
                  <c:v>6.130471738206545E-2</c:v>
                </c:pt>
                <c:pt idx="4">
                  <c:v>1.7530811729706757E-2</c:v>
                </c:pt>
                <c:pt idx="5">
                  <c:v>0.16000849978750531</c:v>
                </c:pt>
                <c:pt idx="6">
                  <c:v>2.8686782830429241E-3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C-0246-8BB4-AC6B45920291}"/>
            </c:ext>
          </c:extLst>
        </c:ser>
        <c:ser>
          <c:idx val="2"/>
          <c:order val="2"/>
          <c:tx>
            <c:strRef>
              <c:f>'Ethnicity (Charts)'!$D$41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(Charts)'!$A$42:$A$48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(Charts)'!$D$42:$D$48</c:f>
              <c:numCache>
                <c:formatCode>0.0%</c:formatCode>
                <c:ptCount val="7"/>
                <c:pt idx="0">
                  <c:v>2.34375E-2</c:v>
                </c:pt>
                <c:pt idx="1">
                  <c:v>1.5625E-2</c:v>
                </c:pt>
                <c:pt idx="2">
                  <c:v>1.953125E-2</c:v>
                </c:pt>
                <c:pt idx="3">
                  <c:v>6.640625E-2</c:v>
                </c:pt>
                <c:pt idx="4">
                  <c:v>1.07421875E-2</c:v>
                </c:pt>
                <c:pt idx="5">
                  <c:v>0.158203125</c:v>
                </c:pt>
                <c:pt idx="6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C-0246-8BB4-AC6B45920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4808416"/>
        <c:axId val="1250251616"/>
      </c:barChart>
      <c:catAx>
        <c:axId val="12548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251616"/>
        <c:crosses val="autoZero"/>
        <c:auto val="1"/>
        <c:lblAlgn val="ctr"/>
        <c:lblOffset val="100"/>
        <c:noMultiLvlLbl val="0"/>
      </c:catAx>
      <c:valAx>
        <c:axId val="125025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80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</a:t>
            </a:r>
            <a:r>
              <a:rPr lang="en-US" baseline="0"/>
              <a:t> Street Checks:</a:t>
            </a:r>
          </a:p>
          <a:p>
            <a:pPr>
              <a:defRPr/>
            </a:pPr>
            <a:r>
              <a:rPr lang="en-US"/>
              <a:t>Police Departments</a:t>
            </a:r>
            <a:r>
              <a:rPr lang="en-US" baseline="0"/>
              <a:t> with &lt;1,000 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Street Checks'!$A$4</c:f>
              <c:strCache>
                <c:ptCount val="1"/>
                <c:pt idx="0">
                  <c:v>Central Saanich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Checks'!$B$4:$L$4</c:f>
              <c:numCache>
                <c:formatCode>General</c:formatCode>
                <c:ptCount val="11"/>
                <c:pt idx="0">
                  <c:v>117</c:v>
                </c:pt>
                <c:pt idx="1">
                  <c:v>120</c:v>
                </c:pt>
                <c:pt idx="2">
                  <c:v>119</c:v>
                </c:pt>
                <c:pt idx="3">
                  <c:v>103</c:v>
                </c:pt>
                <c:pt idx="4">
                  <c:v>71</c:v>
                </c:pt>
                <c:pt idx="5">
                  <c:v>65</c:v>
                </c:pt>
                <c:pt idx="6">
                  <c:v>57</c:v>
                </c:pt>
                <c:pt idx="7">
                  <c:v>22</c:v>
                </c:pt>
                <c:pt idx="8">
                  <c:v>87</c:v>
                </c:pt>
                <c:pt idx="9">
                  <c:v>57</c:v>
                </c:pt>
                <c:pt idx="1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4-BE47-8BA5-942693FE0044}"/>
            </c:ext>
          </c:extLst>
        </c:ser>
        <c:ser>
          <c:idx val="1"/>
          <c:order val="1"/>
          <c:tx>
            <c:strRef>
              <c:f>'Total Street Checks'!$A$5</c:f>
              <c:strCache>
                <c:ptCount val="1"/>
                <c:pt idx="0">
                  <c:v>Delta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Checks'!$B$5:$L$5</c:f>
              <c:numCache>
                <c:formatCode>General</c:formatCode>
                <c:ptCount val="11"/>
                <c:pt idx="0">
                  <c:v>317</c:v>
                </c:pt>
                <c:pt idx="1">
                  <c:v>296</c:v>
                </c:pt>
                <c:pt idx="2">
                  <c:v>484</c:v>
                </c:pt>
                <c:pt idx="3">
                  <c:v>512</c:v>
                </c:pt>
                <c:pt idx="4">
                  <c:v>302</c:v>
                </c:pt>
                <c:pt idx="5">
                  <c:v>256</c:v>
                </c:pt>
                <c:pt idx="6">
                  <c:v>573</c:v>
                </c:pt>
                <c:pt idx="7">
                  <c:v>599</c:v>
                </c:pt>
                <c:pt idx="8">
                  <c:v>587</c:v>
                </c:pt>
                <c:pt idx="9">
                  <c:v>643</c:v>
                </c:pt>
                <c:pt idx="10">
                  <c:v>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4-BE47-8BA5-942693FE0044}"/>
            </c:ext>
          </c:extLst>
        </c:ser>
        <c:ser>
          <c:idx val="2"/>
          <c:order val="2"/>
          <c:tx>
            <c:strRef>
              <c:f>'Total Street Checks'!$A$6</c:f>
              <c:strCache>
                <c:ptCount val="1"/>
                <c:pt idx="0">
                  <c:v>Nelson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Checks'!$B$6:$L$6</c:f>
              <c:numCache>
                <c:formatCode>General</c:formatCode>
                <c:ptCount val="11"/>
                <c:pt idx="0">
                  <c:v>52</c:v>
                </c:pt>
                <c:pt idx="1">
                  <c:v>117</c:v>
                </c:pt>
                <c:pt idx="2">
                  <c:v>99</c:v>
                </c:pt>
                <c:pt idx="3">
                  <c:v>152</c:v>
                </c:pt>
                <c:pt idx="4">
                  <c:v>69</c:v>
                </c:pt>
                <c:pt idx="5">
                  <c:v>46</c:v>
                </c:pt>
                <c:pt idx="6">
                  <c:v>34</c:v>
                </c:pt>
                <c:pt idx="7">
                  <c:v>42</c:v>
                </c:pt>
                <c:pt idx="8">
                  <c:v>56</c:v>
                </c:pt>
                <c:pt idx="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04-BE47-8BA5-942693FE0044}"/>
            </c:ext>
          </c:extLst>
        </c:ser>
        <c:ser>
          <c:idx val="3"/>
          <c:order val="3"/>
          <c:tx>
            <c:strRef>
              <c:f>'Total Street Checks'!$A$8</c:f>
              <c:strCache>
                <c:ptCount val="1"/>
                <c:pt idx="0">
                  <c:v>Oak Bay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Checks'!$B$8:$L$8</c:f>
              <c:numCache>
                <c:formatCode>General</c:formatCode>
                <c:ptCount val="11"/>
                <c:pt idx="0">
                  <c:v>33</c:v>
                </c:pt>
                <c:pt idx="1">
                  <c:v>42</c:v>
                </c:pt>
                <c:pt idx="2">
                  <c:v>11</c:v>
                </c:pt>
                <c:pt idx="3">
                  <c:v>96</c:v>
                </c:pt>
                <c:pt idx="4">
                  <c:v>122</c:v>
                </c:pt>
                <c:pt idx="5">
                  <c:v>241</c:v>
                </c:pt>
                <c:pt idx="6">
                  <c:v>125</c:v>
                </c:pt>
                <c:pt idx="7">
                  <c:v>144</c:v>
                </c:pt>
                <c:pt idx="8">
                  <c:v>72</c:v>
                </c:pt>
                <c:pt idx="9">
                  <c:v>128</c:v>
                </c:pt>
                <c:pt idx="10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04-BE47-8BA5-942693FE0044}"/>
            </c:ext>
          </c:extLst>
        </c:ser>
        <c:ser>
          <c:idx val="4"/>
          <c:order val="4"/>
          <c:tx>
            <c:strRef>
              <c:f>'Total Street Checks'!$A$9</c:f>
              <c:strCache>
                <c:ptCount val="1"/>
                <c:pt idx="0">
                  <c:v>Port Moody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Checks'!$B$9:$L$9</c:f>
              <c:numCache>
                <c:formatCode>General</c:formatCode>
                <c:ptCount val="11"/>
                <c:pt idx="0">
                  <c:v>253</c:v>
                </c:pt>
                <c:pt idx="1">
                  <c:v>272</c:v>
                </c:pt>
                <c:pt idx="2">
                  <c:v>307</c:v>
                </c:pt>
                <c:pt idx="3">
                  <c:v>488</c:v>
                </c:pt>
                <c:pt idx="4">
                  <c:v>367</c:v>
                </c:pt>
                <c:pt idx="5">
                  <c:v>313</c:v>
                </c:pt>
                <c:pt idx="6">
                  <c:v>241</c:v>
                </c:pt>
                <c:pt idx="7">
                  <c:v>261</c:v>
                </c:pt>
                <c:pt idx="8">
                  <c:v>356</c:v>
                </c:pt>
                <c:pt idx="9">
                  <c:v>436</c:v>
                </c:pt>
                <c:pt idx="10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04-BE47-8BA5-942693FE0044}"/>
            </c:ext>
          </c:extLst>
        </c:ser>
        <c:ser>
          <c:idx val="5"/>
          <c:order val="5"/>
          <c:tx>
            <c:strRef>
              <c:f>'Total Street Checks'!$A$10</c:f>
              <c:strCache>
                <c:ptCount val="1"/>
                <c:pt idx="0">
                  <c:v>Saanich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Checks'!$B$10:$L$10</c:f>
              <c:numCache>
                <c:formatCode>General</c:formatCode>
                <c:ptCount val="11"/>
                <c:pt idx="0">
                  <c:v>298</c:v>
                </c:pt>
                <c:pt idx="1">
                  <c:v>186</c:v>
                </c:pt>
                <c:pt idx="2">
                  <c:v>139</c:v>
                </c:pt>
                <c:pt idx="3">
                  <c:v>159</c:v>
                </c:pt>
                <c:pt idx="4">
                  <c:v>164</c:v>
                </c:pt>
                <c:pt idx="5">
                  <c:v>186</c:v>
                </c:pt>
                <c:pt idx="6">
                  <c:v>623</c:v>
                </c:pt>
                <c:pt idx="7">
                  <c:v>528</c:v>
                </c:pt>
                <c:pt idx="8">
                  <c:v>406</c:v>
                </c:pt>
                <c:pt idx="9">
                  <c:v>387</c:v>
                </c:pt>
                <c:pt idx="10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04-BE47-8BA5-942693FE0044}"/>
            </c:ext>
          </c:extLst>
        </c:ser>
        <c:ser>
          <c:idx val="6"/>
          <c:order val="6"/>
          <c:tx>
            <c:strRef>
              <c:f>'Total Street Checks'!$A$13</c:f>
              <c:strCache>
                <c:ptCount val="1"/>
                <c:pt idx="0">
                  <c:v>West Vancouver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Checks'!$B$13:$L$13</c:f>
              <c:numCache>
                <c:formatCode>General</c:formatCode>
                <c:ptCount val="11"/>
                <c:pt idx="0">
                  <c:v>538</c:v>
                </c:pt>
                <c:pt idx="1">
                  <c:v>487</c:v>
                </c:pt>
                <c:pt idx="2">
                  <c:v>502</c:v>
                </c:pt>
                <c:pt idx="3">
                  <c:v>449</c:v>
                </c:pt>
                <c:pt idx="4">
                  <c:v>390</c:v>
                </c:pt>
                <c:pt idx="5">
                  <c:v>359</c:v>
                </c:pt>
                <c:pt idx="6">
                  <c:v>385</c:v>
                </c:pt>
                <c:pt idx="7">
                  <c:v>431</c:v>
                </c:pt>
                <c:pt idx="8">
                  <c:v>374</c:v>
                </c:pt>
                <c:pt idx="9">
                  <c:v>311</c:v>
                </c:pt>
                <c:pt idx="10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04-BE47-8BA5-942693FE0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740640"/>
        <c:axId val="582591216"/>
      </c:lineChart>
      <c:catAx>
        <c:axId val="5787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591216"/>
        <c:crosses val="autoZero"/>
        <c:auto val="1"/>
        <c:lblAlgn val="ctr"/>
        <c:lblOffset val="100"/>
        <c:noMultiLvlLbl val="0"/>
      </c:catAx>
      <c:valAx>
        <c:axId val="58259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4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Nelson Police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(Charts)'!$B$54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(Charts)'!$A$55:$A$61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(Charts)'!$B$55:$B$61</c:f>
              <c:numCache>
                <c:formatCode>0.0%</c:formatCode>
                <c:ptCount val="7"/>
                <c:pt idx="0">
                  <c:v>2.7303754266211604E-2</c:v>
                </c:pt>
                <c:pt idx="1">
                  <c:v>5.8508044856167727E-3</c:v>
                </c:pt>
                <c:pt idx="2">
                  <c:v>5.8508044856167727E-3</c:v>
                </c:pt>
                <c:pt idx="3">
                  <c:v>5.4607508532423209E-2</c:v>
                </c:pt>
                <c:pt idx="4">
                  <c:v>9.7513408093612868E-4</c:v>
                </c:pt>
                <c:pt idx="5">
                  <c:v>8.2886396879570945E-3</c:v>
                </c:pt>
                <c:pt idx="6">
                  <c:v>4.3881033642125793E-3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9-1B49-9F09-14D812A62703}"/>
            </c:ext>
          </c:extLst>
        </c:ser>
        <c:ser>
          <c:idx val="1"/>
          <c:order val="1"/>
          <c:tx>
            <c:strRef>
              <c:f>'Ethnicity (Charts)'!$C$54</c:f>
              <c:strCache>
                <c:ptCount val="1"/>
                <c:pt idx="0">
                  <c:v>2008 - 2017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(Charts)'!$A$55:$A$61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(Charts)'!$C$55:$C$61</c:f>
              <c:numCache>
                <c:formatCode>0.0%</c:formatCode>
                <c:ptCount val="7"/>
                <c:pt idx="0">
                  <c:v>1.2676056338028169E-2</c:v>
                </c:pt>
                <c:pt idx="1">
                  <c:v>1.2676056338028169E-2</c:v>
                </c:pt>
                <c:pt idx="2">
                  <c:v>1.2676056338028169E-2</c:v>
                </c:pt>
                <c:pt idx="3">
                  <c:v>3.9436619718309862E-2</c:v>
                </c:pt>
                <c:pt idx="4">
                  <c:v>2.8169014084507044E-3</c:v>
                </c:pt>
                <c:pt idx="5">
                  <c:v>5.6338028169014088E-3</c:v>
                </c:pt>
                <c:pt idx="6">
                  <c:v>8.4507042253521118E-3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9-1B49-9F09-14D812A62703}"/>
            </c:ext>
          </c:extLst>
        </c:ser>
        <c:ser>
          <c:idx val="2"/>
          <c:order val="2"/>
          <c:tx>
            <c:strRef>
              <c:f>'Ethnicity (Charts)'!$D$54</c:f>
              <c:strCache>
                <c:ptCount val="1"/>
                <c:pt idx="0">
                  <c:v>2017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(Charts)'!$A$55:$A$61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(Charts)'!$D$55:$D$61</c:f>
              <c:numCache>
                <c:formatCode>0.0%</c:formatCode>
                <c:ptCount val="7"/>
                <c:pt idx="0">
                  <c:v>3.8461538461538464E-2</c:v>
                </c:pt>
                <c:pt idx="1">
                  <c:v>0</c:v>
                </c:pt>
                <c:pt idx="2">
                  <c:v>0</c:v>
                </c:pt>
                <c:pt idx="3">
                  <c:v>5.7692307692307696E-2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49-1B49-9F09-14D812A62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140784"/>
        <c:axId val="1255684208"/>
      </c:barChart>
      <c:catAx>
        <c:axId val="125214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684208"/>
        <c:crosses val="autoZero"/>
        <c:auto val="1"/>
        <c:lblAlgn val="ctr"/>
        <c:lblOffset val="100"/>
        <c:noMultiLvlLbl val="0"/>
      </c:catAx>
      <c:valAx>
        <c:axId val="125568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4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New Westminster Police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(Charts)'!$B$67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(Charts)'!$A$68:$A$74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(Charts)'!$B$68:$B$74</c:f>
              <c:numCache>
                <c:formatCode>0.0%</c:formatCode>
                <c:ptCount val="7"/>
                <c:pt idx="0">
                  <c:v>0.2290966311422645</c:v>
                </c:pt>
                <c:pt idx="1">
                  <c:v>2.4890923396037479E-2</c:v>
                </c:pt>
                <c:pt idx="2">
                  <c:v>1.823903869537229E-2</c:v>
                </c:pt>
                <c:pt idx="3">
                  <c:v>3.2830269651670123E-2</c:v>
                </c:pt>
                <c:pt idx="4">
                  <c:v>1.8596666905085473E-2</c:v>
                </c:pt>
                <c:pt idx="5">
                  <c:v>8.282669336957299E-2</c:v>
                </c:pt>
                <c:pt idx="6">
                  <c:v>3.0756026035333667E-3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E-4B44-8A51-1C9E423F2D24}"/>
            </c:ext>
          </c:extLst>
        </c:ser>
        <c:ser>
          <c:idx val="1"/>
          <c:order val="1"/>
          <c:tx>
            <c:strRef>
              <c:f>'Ethnicity (Charts)'!$C$67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(Charts)'!$A$68:$A$74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(Charts)'!$C$68:$C$74</c:f>
              <c:numCache>
                <c:formatCode>0.0%</c:formatCode>
                <c:ptCount val="7"/>
                <c:pt idx="0">
                  <c:v>5.8100558659217878E-2</c:v>
                </c:pt>
                <c:pt idx="1">
                  <c:v>5.0076180802437788E-2</c:v>
                </c:pt>
                <c:pt idx="2">
                  <c:v>2.0314880650076181E-2</c:v>
                </c:pt>
                <c:pt idx="3">
                  <c:v>9.263585576434738E-2</c:v>
                </c:pt>
                <c:pt idx="4">
                  <c:v>3.7176231589639411E-2</c:v>
                </c:pt>
                <c:pt idx="5">
                  <c:v>6.7851701371254444E-2</c:v>
                </c:pt>
                <c:pt idx="6">
                  <c:v>2.8440832910106655E-3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E-4B44-8A51-1C9E423F2D24}"/>
            </c:ext>
          </c:extLst>
        </c:ser>
        <c:ser>
          <c:idx val="2"/>
          <c:order val="2"/>
          <c:tx>
            <c:strRef>
              <c:f>'Ethnicity (Charts)'!$D$67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(Charts)'!$A$68:$A$74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(Charts)'!$D$68:$D$74</c:f>
              <c:numCache>
                <c:formatCode>0.0%</c:formatCode>
                <c:ptCount val="7"/>
                <c:pt idx="0">
                  <c:v>3.8002171552660155E-2</c:v>
                </c:pt>
                <c:pt idx="1">
                  <c:v>5.9717698154180238E-2</c:v>
                </c:pt>
                <c:pt idx="2">
                  <c:v>1.1943539630836048E-2</c:v>
                </c:pt>
                <c:pt idx="3">
                  <c:v>0.10314875135722042</c:v>
                </c:pt>
                <c:pt idx="4">
                  <c:v>4.4516829533116177E-2</c:v>
                </c:pt>
                <c:pt idx="5">
                  <c:v>6.5146579804560262E-2</c:v>
                </c:pt>
                <c:pt idx="6">
                  <c:v>2.1715526601520088E-3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E-4B44-8A51-1C9E423F2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4341616"/>
        <c:axId val="1250591776"/>
      </c:barChart>
      <c:catAx>
        <c:axId val="12243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591776"/>
        <c:crosses val="autoZero"/>
        <c:auto val="1"/>
        <c:lblAlgn val="ctr"/>
        <c:lblOffset val="100"/>
        <c:noMultiLvlLbl val="0"/>
      </c:catAx>
      <c:valAx>
        <c:axId val="12505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34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Oak Bay Police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(Charts)'!$B$80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(Charts)'!$A$81:$A$87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(Charts)'!$B$81:$B$87</c:f>
              <c:numCache>
                <c:formatCode>0.0%</c:formatCode>
                <c:ptCount val="7"/>
                <c:pt idx="0">
                  <c:v>7.2675250357653792E-2</c:v>
                </c:pt>
                <c:pt idx="1">
                  <c:v>3.1473533619456365E-3</c:v>
                </c:pt>
                <c:pt idx="2">
                  <c:v>5.4363376251788265E-3</c:v>
                </c:pt>
                <c:pt idx="3">
                  <c:v>1.4592274678111588E-2</c:v>
                </c:pt>
                <c:pt idx="4">
                  <c:v>6.5808297567954222E-3</c:v>
                </c:pt>
                <c:pt idx="5">
                  <c:v>1.6309012875536481E-2</c:v>
                </c:pt>
                <c:pt idx="6">
                  <c:v>5.7224606580829761E-4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1-9549-B7A9-F679B6173F1E}"/>
            </c:ext>
          </c:extLst>
        </c:ser>
        <c:ser>
          <c:idx val="1"/>
          <c:order val="1"/>
          <c:tx>
            <c:strRef>
              <c:f>'Ethnicity (Charts)'!$C$80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(Charts)'!$A$81:$A$87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(Charts)'!$C$81:$C$87</c:f>
              <c:numCache>
                <c:formatCode>0.0%</c:formatCode>
                <c:ptCount val="7"/>
                <c:pt idx="0">
                  <c:v>1.9572953736654804E-2</c:v>
                </c:pt>
                <c:pt idx="1">
                  <c:v>1.6903914590747332E-2</c:v>
                </c:pt>
                <c:pt idx="2">
                  <c:v>1.0676156583629894E-2</c:v>
                </c:pt>
                <c:pt idx="3">
                  <c:v>5.4270462633451956E-2</c:v>
                </c:pt>
                <c:pt idx="4">
                  <c:v>1.0676156583629894E-2</c:v>
                </c:pt>
                <c:pt idx="5">
                  <c:v>2.1352313167259787E-2</c:v>
                </c:pt>
                <c:pt idx="6">
                  <c:v>6.2277580071174376E-3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1-9549-B7A9-F679B6173F1E}"/>
            </c:ext>
          </c:extLst>
        </c:ser>
        <c:ser>
          <c:idx val="2"/>
          <c:order val="2"/>
          <c:tx>
            <c:strRef>
              <c:f>'Ethnicity (Charts)'!$D$80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(Charts)'!$A$81:$A$87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(Charts)'!$D$81:$D$87</c:f>
              <c:numCache>
                <c:formatCode>0.0%</c:formatCode>
                <c:ptCount val="7"/>
                <c:pt idx="0">
                  <c:v>3.3783783783783786E-2</c:v>
                </c:pt>
                <c:pt idx="1">
                  <c:v>2.0270270270270271E-2</c:v>
                </c:pt>
                <c:pt idx="2">
                  <c:v>3.3783783783783786E-2</c:v>
                </c:pt>
                <c:pt idx="3">
                  <c:v>6.0810810810810814E-2</c:v>
                </c:pt>
                <c:pt idx="4">
                  <c:v>2.0270270270270271E-2</c:v>
                </c:pt>
                <c:pt idx="5">
                  <c:v>1.3513513513513514E-2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1-9549-B7A9-F679B6173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852368"/>
        <c:axId val="1253222656"/>
      </c:barChart>
      <c:catAx>
        <c:axId val="125385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222656"/>
        <c:crosses val="autoZero"/>
        <c:auto val="1"/>
        <c:lblAlgn val="ctr"/>
        <c:lblOffset val="100"/>
        <c:noMultiLvlLbl val="0"/>
      </c:catAx>
      <c:valAx>
        <c:axId val="125322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85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</a:t>
            </a:r>
            <a:r>
              <a:rPr lang="en-US" baseline="0"/>
              <a:t> Checks by Port Moody Police Department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(Charts)'!$B$93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(Charts)'!$A$94:$A$100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(Charts)'!$B$94:$B$100</c:f>
              <c:numCache>
                <c:formatCode>0.0%</c:formatCode>
                <c:ptCount val="7"/>
                <c:pt idx="0">
                  <c:v>0.19880418535127056</c:v>
                </c:pt>
                <c:pt idx="1">
                  <c:v>8.9686098654708519E-3</c:v>
                </c:pt>
                <c:pt idx="2">
                  <c:v>1.6741405082212259E-2</c:v>
                </c:pt>
                <c:pt idx="3">
                  <c:v>2.2723875018687396E-2</c:v>
                </c:pt>
                <c:pt idx="4">
                  <c:v>3.9910313901345293E-2</c:v>
                </c:pt>
                <c:pt idx="5">
                  <c:v>2.3168908819133034E-2</c:v>
                </c:pt>
                <c:pt idx="6">
                  <c:v>3.5874439461883408E-3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4-E04E-B387-A16D70E3BA0A}"/>
            </c:ext>
          </c:extLst>
        </c:ser>
        <c:ser>
          <c:idx val="1"/>
          <c:order val="1"/>
          <c:tx>
            <c:strRef>
              <c:f>'Ethnicity (Charts)'!$C$93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(Charts)'!$A$94:$A$100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(Charts)'!$C$94:$C$100</c:f>
              <c:numCache>
                <c:formatCode>0.0%</c:formatCode>
                <c:ptCount val="7"/>
                <c:pt idx="0">
                  <c:v>6.0269627279936559E-2</c:v>
                </c:pt>
                <c:pt idx="1">
                  <c:v>3.3941316415543217E-2</c:v>
                </c:pt>
                <c:pt idx="2">
                  <c:v>2.1411578112609041E-2</c:v>
                </c:pt>
                <c:pt idx="3">
                  <c:v>3.7747819191118158E-2</c:v>
                </c:pt>
                <c:pt idx="4">
                  <c:v>9.8017446471054717E-2</c:v>
                </c:pt>
                <c:pt idx="5">
                  <c:v>5.3608247422680409E-2</c:v>
                </c:pt>
                <c:pt idx="6">
                  <c:v>2.8548770816812052E-3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4-E04E-B387-A16D70E3BA0A}"/>
            </c:ext>
          </c:extLst>
        </c:ser>
        <c:ser>
          <c:idx val="2"/>
          <c:order val="2"/>
          <c:tx>
            <c:strRef>
              <c:f>'Ethnicity (Charts)'!$D$93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(Charts)'!$A$94:$A$100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(Charts)'!$D$94:$D$100</c:f>
              <c:numCache>
                <c:formatCode>0.0%</c:formatCode>
                <c:ptCount val="7"/>
                <c:pt idx="0">
                  <c:v>2.8901734104046242E-2</c:v>
                </c:pt>
                <c:pt idx="1">
                  <c:v>3.0346820809248554E-2</c:v>
                </c:pt>
                <c:pt idx="2">
                  <c:v>1.300578034682081E-2</c:v>
                </c:pt>
                <c:pt idx="3">
                  <c:v>3.9017341040462429E-2</c:v>
                </c:pt>
                <c:pt idx="4">
                  <c:v>7.0809248554913301E-2</c:v>
                </c:pt>
                <c:pt idx="5">
                  <c:v>4.7687861271676298E-2</c:v>
                </c:pt>
                <c:pt idx="6">
                  <c:v>2.8901734104046241E-3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4-E04E-B387-A16D70E3B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4635120"/>
        <c:axId val="1224329376"/>
      </c:barChart>
      <c:catAx>
        <c:axId val="12546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329376"/>
        <c:crosses val="autoZero"/>
        <c:auto val="1"/>
        <c:lblAlgn val="ctr"/>
        <c:lblOffset val="100"/>
        <c:noMultiLvlLbl val="0"/>
      </c:catAx>
      <c:valAx>
        <c:axId val="12243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63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Saanich Police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(Charts)'!$B$106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(Charts)'!$A$107:$A$113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(Charts)'!$B$107:$B$113</c:f>
              <c:numCache>
                <c:formatCode>0.0%</c:formatCode>
                <c:ptCount val="7"/>
                <c:pt idx="0">
                  <c:v>0.13560155586354897</c:v>
                </c:pt>
                <c:pt idx="1">
                  <c:v>1.0327714937184245E-2</c:v>
                </c:pt>
                <c:pt idx="2">
                  <c:v>7.2875217955023028E-3</c:v>
                </c:pt>
                <c:pt idx="3">
                  <c:v>3.1206688424911699E-2</c:v>
                </c:pt>
                <c:pt idx="4">
                  <c:v>9.9253364331381051E-3</c:v>
                </c:pt>
                <c:pt idx="5">
                  <c:v>5.0431439173782802E-2</c:v>
                </c:pt>
                <c:pt idx="6">
                  <c:v>1.6542227388563508E-3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C-3A4A-A34F-9F8FEF0C3A06}"/>
            </c:ext>
          </c:extLst>
        </c:ser>
        <c:ser>
          <c:idx val="1"/>
          <c:order val="1"/>
          <c:tx>
            <c:strRef>
              <c:f>'Ethnicity (Charts)'!$C$106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(Charts)'!$A$107:$A$113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(Charts)'!$C$107:$C$113</c:f>
              <c:numCache>
                <c:formatCode>0.0%</c:formatCode>
                <c:ptCount val="7"/>
                <c:pt idx="0">
                  <c:v>1.8632309217046582E-2</c:v>
                </c:pt>
                <c:pt idx="1">
                  <c:v>1.7443012884043606E-2</c:v>
                </c:pt>
                <c:pt idx="2">
                  <c:v>8.5232903865213091E-3</c:v>
                </c:pt>
                <c:pt idx="3">
                  <c:v>7.7700693756194247E-2</c:v>
                </c:pt>
                <c:pt idx="4">
                  <c:v>9.3161546085232909E-3</c:v>
                </c:pt>
                <c:pt idx="5">
                  <c:v>1.6055500495540137E-2</c:v>
                </c:pt>
                <c:pt idx="6">
                  <c:v>4.7571853320118934E-3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C-3A4A-A34F-9F8FEF0C3A06}"/>
            </c:ext>
          </c:extLst>
        </c:ser>
        <c:ser>
          <c:idx val="2"/>
          <c:order val="2"/>
          <c:tx>
            <c:strRef>
              <c:f>'Ethnicity (Charts)'!$D$106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(Charts)'!$A$107:$A$113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(Charts)'!$D$107:$D$113</c:f>
              <c:numCache>
                <c:formatCode>0.0%</c:formatCode>
                <c:ptCount val="7"/>
                <c:pt idx="0">
                  <c:v>1.0526315789473684E-2</c:v>
                </c:pt>
                <c:pt idx="1">
                  <c:v>1.5037593984962405E-2</c:v>
                </c:pt>
                <c:pt idx="2">
                  <c:v>1.5037593984962407E-3</c:v>
                </c:pt>
                <c:pt idx="3">
                  <c:v>0.15037593984962405</c:v>
                </c:pt>
                <c:pt idx="4">
                  <c:v>6.0150375939849628E-3</c:v>
                </c:pt>
                <c:pt idx="5">
                  <c:v>1.5037593984962405E-2</c:v>
                </c:pt>
                <c:pt idx="6">
                  <c:v>4.5112781954887221E-3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C-3A4A-A34F-9F8FEF0C3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890688"/>
        <c:axId val="1220795424"/>
      </c:barChart>
      <c:catAx>
        <c:axId val="12538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795424"/>
        <c:crosses val="autoZero"/>
        <c:auto val="1"/>
        <c:lblAlgn val="ctr"/>
        <c:lblOffset val="100"/>
        <c:noMultiLvlLbl val="0"/>
      </c:catAx>
      <c:valAx>
        <c:axId val="122079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89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Victoria Police</a:t>
            </a:r>
            <a:r>
              <a:rPr lang="en-US" baseline="0"/>
              <a:t> Department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(Charts)'!$B$119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(Charts)'!$A$120:$A$126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(Charts)'!$B$120:$B$126</c:f>
              <c:numCache>
                <c:formatCode>0.0%</c:formatCode>
                <c:ptCount val="7"/>
                <c:pt idx="0">
                  <c:v>8.2272381435455233E-2</c:v>
                </c:pt>
                <c:pt idx="1">
                  <c:v>1.4253106771493787E-2</c:v>
                </c:pt>
                <c:pt idx="2">
                  <c:v>8.8764899822470194E-3</c:v>
                </c:pt>
                <c:pt idx="3">
                  <c:v>5.0415905863258267E-2</c:v>
                </c:pt>
                <c:pt idx="4">
                  <c:v>1.1159015977681968E-2</c:v>
                </c:pt>
                <c:pt idx="5">
                  <c:v>1.9731169160537663E-2</c:v>
                </c:pt>
                <c:pt idx="6">
                  <c:v>1.6231295967537409E-3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8-3249-B4C2-2881E973BF08}"/>
            </c:ext>
          </c:extLst>
        </c:ser>
        <c:ser>
          <c:idx val="1"/>
          <c:order val="1"/>
          <c:tx>
            <c:strRef>
              <c:f>'Ethnicity (Charts)'!$C$119</c:f>
              <c:strCache>
                <c:ptCount val="1"/>
                <c:pt idx="0">
                  <c:v>2007 - 2017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(Charts)'!$A$120:$A$126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(Charts)'!$C$120:$C$126</c:f>
              <c:numCache>
                <c:formatCode>0.0%</c:formatCode>
                <c:ptCount val="7"/>
                <c:pt idx="0">
                  <c:v>2.5979857591891718E-2</c:v>
                </c:pt>
                <c:pt idx="1">
                  <c:v>2.3670536917056898E-2</c:v>
                </c:pt>
                <c:pt idx="2">
                  <c:v>1.2123933542882801E-2</c:v>
                </c:pt>
                <c:pt idx="3">
                  <c:v>9.9108345628327668E-2</c:v>
                </c:pt>
                <c:pt idx="4">
                  <c:v>1.3086150490730643E-2</c:v>
                </c:pt>
                <c:pt idx="5">
                  <c:v>2.8930656231958431E-2</c:v>
                </c:pt>
                <c:pt idx="6">
                  <c:v>5.9015972801334275E-3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8-3249-B4C2-2881E973B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295024"/>
        <c:axId val="1253845888"/>
      </c:barChart>
      <c:catAx>
        <c:axId val="12552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845888"/>
        <c:crosses val="autoZero"/>
        <c:auto val="1"/>
        <c:lblAlgn val="ctr"/>
        <c:lblOffset val="100"/>
        <c:noMultiLvlLbl val="0"/>
      </c:catAx>
      <c:valAx>
        <c:axId val="125384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29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by West Vancouver Police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(Charts)'!$B$132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(Charts)'!$A$133:$A$139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(Charts)'!$B$133:$B$139</c:f>
              <c:numCache>
                <c:formatCode>0.0%</c:formatCode>
                <c:ptCount val="7"/>
                <c:pt idx="0">
                  <c:v>0.23104606525911708</c:v>
                </c:pt>
                <c:pt idx="1">
                  <c:v>2.1593090211132438E-3</c:v>
                </c:pt>
                <c:pt idx="2">
                  <c:v>5.7581573896353169E-3</c:v>
                </c:pt>
                <c:pt idx="3">
                  <c:v>5.7581573896353169E-3</c:v>
                </c:pt>
                <c:pt idx="4">
                  <c:v>9.3929942418426102E-2</c:v>
                </c:pt>
                <c:pt idx="5">
                  <c:v>2.3392514395393475E-2</c:v>
                </c:pt>
                <c:pt idx="6">
                  <c:v>1.5595009596928982E-3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D-C74C-B745-54956748CAE6}"/>
            </c:ext>
          </c:extLst>
        </c:ser>
        <c:ser>
          <c:idx val="1"/>
          <c:order val="1"/>
          <c:tx>
            <c:strRef>
              <c:f>'Ethnicity (Charts)'!$C$132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(Charts)'!$A$133:$A$139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(Charts)'!$C$133:$C$139</c:f>
              <c:numCache>
                <c:formatCode>0.0%</c:formatCode>
                <c:ptCount val="7"/>
                <c:pt idx="0">
                  <c:v>4.7824874511991078E-2</c:v>
                </c:pt>
                <c:pt idx="1">
                  <c:v>2.7746793084216397E-2</c:v>
                </c:pt>
                <c:pt idx="2">
                  <c:v>1.4779698828778583E-2</c:v>
                </c:pt>
                <c:pt idx="3">
                  <c:v>9.592861126603458E-2</c:v>
                </c:pt>
                <c:pt idx="4">
                  <c:v>0.13845510317902956</c:v>
                </c:pt>
                <c:pt idx="5">
                  <c:v>4.6848856664807585E-2</c:v>
                </c:pt>
                <c:pt idx="6">
                  <c:v>2.788622420524261E-3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D-C74C-B745-54956748CAE6}"/>
            </c:ext>
          </c:extLst>
        </c:ser>
        <c:ser>
          <c:idx val="2"/>
          <c:order val="2"/>
          <c:tx>
            <c:strRef>
              <c:f>'Ethnicity (Charts)'!$D$132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(Charts)'!$A$133:$A$139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(Charts)'!$D$133:$D$139</c:f>
              <c:numCache>
                <c:formatCode>0.0%</c:formatCode>
                <c:ptCount val="7"/>
                <c:pt idx="0">
                  <c:v>2.1108179419525065E-2</c:v>
                </c:pt>
                <c:pt idx="1">
                  <c:v>3.430079155672823E-2</c:v>
                </c:pt>
                <c:pt idx="2">
                  <c:v>1.1873350923482849E-2</c:v>
                </c:pt>
                <c:pt idx="3">
                  <c:v>0.11345646437994723</c:v>
                </c:pt>
                <c:pt idx="4">
                  <c:v>8.9709762532981532E-2</c:v>
                </c:pt>
                <c:pt idx="5">
                  <c:v>4.221635883905013E-2</c:v>
                </c:pt>
                <c:pt idx="6">
                  <c:v>1.3192612137203166E-3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D-C74C-B745-54956748C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508112"/>
        <c:axId val="1252704368"/>
      </c:barChart>
      <c:catAx>
        <c:axId val="125550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04368"/>
        <c:crosses val="autoZero"/>
        <c:auto val="1"/>
        <c:lblAlgn val="ctr"/>
        <c:lblOffset val="100"/>
        <c:noMultiLvlLbl val="0"/>
      </c:catAx>
      <c:valAx>
        <c:axId val="12527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50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Street Checks of</a:t>
            </a:r>
            <a:r>
              <a:rPr lang="en-US" sz="1600" baseline="0"/>
              <a:t> Indigenous People by Municipal Police Departments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'Indigenous People'!$D$2</c:f>
              <c:strCache>
                <c:ptCount val="1"/>
                <c:pt idx="0">
                  <c:v>2018 Street Checks
(2017 for Vancouver and Nelson)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People'!$A$3:$A$13</c:f>
              <c:strCache>
                <c:ptCount val="11"/>
                <c:pt idx="0">
                  <c:v>West Vancouver</c:v>
                </c:pt>
                <c:pt idx="1">
                  <c:v>Victoria and Esquimalt</c:v>
                </c:pt>
                <c:pt idx="2">
                  <c:v>Vancouver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'Indigenous People'!$D$3:$D$13</c:f>
              <c:numCache>
                <c:formatCode>0.0%</c:formatCode>
                <c:ptCount val="11"/>
                <c:pt idx="0">
                  <c:v>0.11345646437994723</c:v>
                </c:pt>
                <c:pt idx="1">
                  <c:v>0</c:v>
                </c:pt>
                <c:pt idx="2">
                  <c:v>0.17343854936198791</c:v>
                </c:pt>
                <c:pt idx="3">
                  <c:v>0.15037593984962405</c:v>
                </c:pt>
                <c:pt idx="4">
                  <c:v>3.9017341040462429E-2</c:v>
                </c:pt>
                <c:pt idx="5">
                  <c:v>6.0810810810810814E-2</c:v>
                </c:pt>
                <c:pt idx="6">
                  <c:v>0.10314875135722042</c:v>
                </c:pt>
                <c:pt idx="7">
                  <c:v>5.7692307692307696E-2</c:v>
                </c:pt>
                <c:pt idx="8">
                  <c:v>6.640625E-2</c:v>
                </c:pt>
                <c:pt idx="9">
                  <c:v>0.15730337078651685</c:v>
                </c:pt>
                <c:pt idx="10">
                  <c:v>8.3424011606819004E-2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7-9244-BC2A-098BE62858F7}"/>
            </c:ext>
          </c:extLst>
        </c:ser>
        <c:ser>
          <c:idx val="1"/>
          <c:order val="1"/>
          <c:tx>
            <c:strRef>
              <c:f>'Indigenous People'!$C$2</c:f>
              <c:strCache>
                <c:ptCount val="1"/>
                <c:pt idx="0">
                  <c:v>2008 to 2018 Street Checks
(2008 to 2017 for Vancouver and Nelson;
2007 to 2017 for Victoria and Esquimalt)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People'!$A$3:$A$13</c:f>
              <c:strCache>
                <c:ptCount val="11"/>
                <c:pt idx="0">
                  <c:v>West Vancouver</c:v>
                </c:pt>
                <c:pt idx="1">
                  <c:v>Victoria and Esquimalt</c:v>
                </c:pt>
                <c:pt idx="2">
                  <c:v>Vancouver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'Indigenous People'!$C$3:$C$13</c:f>
              <c:numCache>
                <c:formatCode>0.0%</c:formatCode>
                <c:ptCount val="11"/>
                <c:pt idx="0">
                  <c:v>9.592861126603458E-2</c:v>
                </c:pt>
                <c:pt idx="1">
                  <c:v>9.9108345628327668E-2</c:v>
                </c:pt>
                <c:pt idx="2">
                  <c:v>0.16999976609828549</c:v>
                </c:pt>
                <c:pt idx="3">
                  <c:v>7.7700693756194247E-2</c:v>
                </c:pt>
                <c:pt idx="4">
                  <c:v>3.7747819191118158E-2</c:v>
                </c:pt>
                <c:pt idx="5">
                  <c:v>5.4270462633451956E-2</c:v>
                </c:pt>
                <c:pt idx="6">
                  <c:v>9.263585576434738E-2</c:v>
                </c:pt>
                <c:pt idx="7">
                  <c:v>3.9436619718309862E-2</c:v>
                </c:pt>
                <c:pt idx="8">
                  <c:v>6.130471738206545E-2</c:v>
                </c:pt>
                <c:pt idx="9">
                  <c:v>9.9922540666150278E-2</c:v>
                </c:pt>
                <c:pt idx="10">
                  <c:v>6.8934512213397275E-2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7-9244-BC2A-098BE62858F7}"/>
            </c:ext>
          </c:extLst>
        </c:ser>
        <c:ser>
          <c:idx val="0"/>
          <c:order val="2"/>
          <c:tx>
            <c:strRef>
              <c:f>'Indigenous People'!$B$2</c:f>
              <c:strCache>
                <c:ptCount val="1"/>
                <c:pt idx="0">
                  <c:v>Census Population,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People'!$A$3:$A$13</c:f>
              <c:strCache>
                <c:ptCount val="11"/>
                <c:pt idx="0">
                  <c:v>West Vancouver</c:v>
                </c:pt>
                <c:pt idx="1">
                  <c:v>Victoria and Esquimalt</c:v>
                </c:pt>
                <c:pt idx="2">
                  <c:v>Vancouver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'Indigenous People'!$B$3:$B$13</c:f>
              <c:numCache>
                <c:formatCode>0.0%</c:formatCode>
                <c:ptCount val="11"/>
                <c:pt idx="0">
                  <c:v>5.7581573896353169E-3</c:v>
                </c:pt>
                <c:pt idx="1">
                  <c:v>5.0415905863258267E-2</c:v>
                </c:pt>
                <c:pt idx="2">
                  <c:v>2.2492356966079489E-2</c:v>
                </c:pt>
                <c:pt idx="3">
                  <c:v>3.1206688424911699E-2</c:v>
                </c:pt>
                <c:pt idx="4">
                  <c:v>2.2723875018687396E-2</c:v>
                </c:pt>
                <c:pt idx="5">
                  <c:v>1.4592274678111588E-2</c:v>
                </c:pt>
                <c:pt idx="6">
                  <c:v>3.2830269651670123E-2</c:v>
                </c:pt>
                <c:pt idx="7">
                  <c:v>5.4607508532423209E-2</c:v>
                </c:pt>
                <c:pt idx="8">
                  <c:v>2.6874256247520826E-2</c:v>
                </c:pt>
                <c:pt idx="9">
                  <c:v>4.0072859744990891E-2</c:v>
                </c:pt>
                <c:pt idx="10">
                  <c:v>4.7598426617588681E-2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7-9244-BC2A-098BE62858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257370480"/>
        <c:axId val="1278808464"/>
      </c:barChart>
      <c:catAx>
        <c:axId val="1257370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808464"/>
        <c:crosses val="autoZero"/>
        <c:auto val="1"/>
        <c:lblAlgn val="ctr"/>
        <c:lblOffset val="100"/>
        <c:noMultiLvlLbl val="0"/>
      </c:catAx>
      <c:valAx>
        <c:axId val="127880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37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Street Checks of Black People by Municipal Police Departments</a:t>
            </a:r>
            <a:endParaRPr lang="en-CA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'Black People'!$D$2</c:f>
              <c:strCache>
                <c:ptCount val="1"/>
                <c:pt idx="0">
                  <c:v>2018 Street Checks
(2017 for Vancouver)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'Black People'!$A$3:$A$13</c:f>
              <c:strCache>
                <c:ptCount val="11"/>
                <c:pt idx="0">
                  <c:v>West Vancouver</c:v>
                </c:pt>
                <c:pt idx="1">
                  <c:v>Victoria and Esquimalt</c:v>
                </c:pt>
                <c:pt idx="2">
                  <c:v>Vancouver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
(None in 2017)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'Black People'!$D$3:$D$13</c:f>
              <c:numCache>
                <c:formatCode>0.0%</c:formatCode>
                <c:ptCount val="11"/>
                <c:pt idx="0">
                  <c:v>3.430079155672823E-2</c:v>
                </c:pt>
                <c:pt idx="2">
                  <c:v>5.2887844190732038E-2</c:v>
                </c:pt>
                <c:pt idx="3">
                  <c:v>1.5037593984962405E-2</c:v>
                </c:pt>
                <c:pt idx="4">
                  <c:v>3.0346820809248554E-2</c:v>
                </c:pt>
                <c:pt idx="5">
                  <c:v>2.0270270270270271E-2</c:v>
                </c:pt>
                <c:pt idx="6">
                  <c:v>5.9717698154180238E-2</c:v>
                </c:pt>
                <c:pt idx="7">
                  <c:v>0</c:v>
                </c:pt>
                <c:pt idx="8">
                  <c:v>1.5625E-2</c:v>
                </c:pt>
                <c:pt idx="9">
                  <c:v>2.247191011235955E-2</c:v>
                </c:pt>
                <c:pt idx="10">
                  <c:v>1.3057671381936888E-2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B0-EE4E-A9AD-E84E8DBB0718}"/>
            </c:ext>
          </c:extLst>
        </c:ser>
        <c:ser>
          <c:idx val="1"/>
          <c:order val="1"/>
          <c:tx>
            <c:strRef>
              <c:f>'Black People'!$C$2</c:f>
              <c:strCache>
                <c:ptCount val="1"/>
                <c:pt idx="0">
                  <c:v>2008 to 2018 Street Checks
(2008 to 2017 for Vancouver and Nelson;
2007 to 2017 for Victoria and Esquimalt)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'Black People'!$A$3:$A$13</c:f>
              <c:strCache>
                <c:ptCount val="11"/>
                <c:pt idx="0">
                  <c:v>West Vancouver</c:v>
                </c:pt>
                <c:pt idx="1">
                  <c:v>Victoria and Esquimalt</c:v>
                </c:pt>
                <c:pt idx="2">
                  <c:v>Vancouver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
(None in 2017)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'Black People'!$C$3:$C$13</c:f>
              <c:numCache>
                <c:formatCode>0.0%</c:formatCode>
                <c:ptCount val="11"/>
                <c:pt idx="0">
                  <c:v>2.7746793084216397E-2</c:v>
                </c:pt>
                <c:pt idx="1">
                  <c:v>2.3670536917056898E-2</c:v>
                </c:pt>
                <c:pt idx="2">
                  <c:v>5.1049049189530557E-2</c:v>
                </c:pt>
                <c:pt idx="3">
                  <c:v>1.7443012884043606E-2</c:v>
                </c:pt>
                <c:pt idx="4">
                  <c:v>3.3941316415543217E-2</c:v>
                </c:pt>
                <c:pt idx="5">
                  <c:v>1.6903914590747332E-2</c:v>
                </c:pt>
                <c:pt idx="6">
                  <c:v>5.0076180802437788E-2</c:v>
                </c:pt>
                <c:pt idx="7">
                  <c:v>1.2676056338028169E-2</c:v>
                </c:pt>
                <c:pt idx="8">
                  <c:v>2.475563110922227E-2</c:v>
                </c:pt>
                <c:pt idx="9">
                  <c:v>1.5491866769945779E-2</c:v>
                </c:pt>
                <c:pt idx="10">
                  <c:v>8.3920275738048854E-3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0-EE4E-A9AD-E84E8DBB0718}"/>
            </c:ext>
          </c:extLst>
        </c:ser>
        <c:ser>
          <c:idx val="0"/>
          <c:order val="2"/>
          <c:tx>
            <c:strRef>
              <c:f>'Black People'!$B$2</c:f>
              <c:strCache>
                <c:ptCount val="1"/>
                <c:pt idx="0">
                  <c:v>Census Population,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'Black People'!$A$3:$A$13</c:f>
              <c:strCache>
                <c:ptCount val="11"/>
                <c:pt idx="0">
                  <c:v>West Vancouver</c:v>
                </c:pt>
                <c:pt idx="1">
                  <c:v>Victoria and Esquimalt</c:v>
                </c:pt>
                <c:pt idx="2">
                  <c:v>Vancouver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
(None in 2017)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'Black People'!$B$3:$B$13</c:f>
              <c:numCache>
                <c:formatCode>0.0%</c:formatCode>
                <c:ptCount val="11"/>
                <c:pt idx="0">
                  <c:v>2.1593090211132438E-3</c:v>
                </c:pt>
                <c:pt idx="1">
                  <c:v>1.4253106771493787E-2</c:v>
                </c:pt>
                <c:pt idx="2">
                  <c:v>1.0263502693259572E-2</c:v>
                </c:pt>
                <c:pt idx="3">
                  <c:v>1.0327714937184245E-2</c:v>
                </c:pt>
                <c:pt idx="4">
                  <c:v>8.9686098654708519E-3</c:v>
                </c:pt>
                <c:pt idx="5">
                  <c:v>3.1473533619456365E-3</c:v>
                </c:pt>
                <c:pt idx="6">
                  <c:v>2.4890923396037479E-2</c:v>
                </c:pt>
                <c:pt idx="7">
                  <c:v>5.8508044856167727E-3</c:v>
                </c:pt>
                <c:pt idx="8">
                  <c:v>7.883385393425554E-3</c:v>
                </c:pt>
                <c:pt idx="9">
                  <c:v>4.8573163327261691E-3</c:v>
                </c:pt>
                <c:pt idx="10">
                  <c:v>1.0212550972537981E-2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0-EE4E-A9AD-E84E8DBB07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282759696"/>
        <c:axId val="1283064144"/>
      </c:barChart>
      <c:catAx>
        <c:axId val="128275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064144"/>
        <c:crosses val="autoZero"/>
        <c:auto val="1"/>
        <c:lblAlgn val="ctr"/>
        <c:lblOffset val="100"/>
        <c:noMultiLvlLbl val="0"/>
      </c:catAx>
      <c:valAx>
        <c:axId val="128306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75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Abbotsford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People'!$B$3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People'!$A$4:$A$5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People'!$B$4:$B$5</c:f>
              <c:numCache>
                <c:formatCode>0.0%</c:formatCode>
                <c:ptCount val="2"/>
                <c:pt idx="0">
                  <c:v>1.3057671381936888E-2</c:v>
                </c:pt>
                <c:pt idx="1">
                  <c:v>8.3424011606819004E-2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People'!$C$3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People'!$A$4:$A$5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People'!$C$4:$C$5</c:f>
              <c:numCache>
                <c:formatCode>0.0%</c:formatCode>
                <c:ptCount val="2"/>
                <c:pt idx="0">
                  <c:v>8.3920275738048854E-3</c:v>
                </c:pt>
                <c:pt idx="1">
                  <c:v>6.8934512213397275E-2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People'!$D$3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People'!$A$4:$A$5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People'!$D$4:$D$5</c:f>
              <c:numCache>
                <c:formatCode>0.0%</c:formatCode>
                <c:ptCount val="2"/>
                <c:pt idx="0">
                  <c:v>1.0212550972537981E-2</c:v>
                </c:pt>
                <c:pt idx="1">
                  <c:v>4.7598426617588681E-2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D6-144B-8092-657419E1C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Street Checks:</a:t>
            </a:r>
          </a:p>
          <a:p>
            <a:pPr>
              <a:defRPr/>
            </a:pPr>
            <a:r>
              <a:rPr lang="en-US"/>
              <a:t>Police Departments with &gt;1,000</a:t>
            </a:r>
            <a:r>
              <a:rPr lang="en-US" baseline="0"/>
              <a:t> 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Street Checks'!$A$3</c:f>
              <c:strCache>
                <c:ptCount val="1"/>
                <c:pt idx="0">
                  <c:v>Abbotsford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Checks'!$B$3:$L$3</c:f>
              <c:numCache>
                <c:formatCode>General</c:formatCode>
                <c:ptCount val="11"/>
                <c:pt idx="0">
                  <c:v>5959</c:v>
                </c:pt>
                <c:pt idx="1">
                  <c:v>1119</c:v>
                </c:pt>
                <c:pt idx="2">
                  <c:v>1476</c:v>
                </c:pt>
                <c:pt idx="3">
                  <c:v>1313</c:v>
                </c:pt>
                <c:pt idx="4">
                  <c:v>959</c:v>
                </c:pt>
                <c:pt idx="5">
                  <c:v>528</c:v>
                </c:pt>
                <c:pt idx="6">
                  <c:v>586</c:v>
                </c:pt>
                <c:pt idx="7">
                  <c:v>563</c:v>
                </c:pt>
                <c:pt idx="8">
                  <c:v>686</c:v>
                </c:pt>
                <c:pt idx="9">
                  <c:v>1136</c:v>
                </c:pt>
                <c:pt idx="10">
                  <c:v>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8-C74F-801F-44B5DD980700}"/>
            </c:ext>
          </c:extLst>
        </c:ser>
        <c:ser>
          <c:idx val="1"/>
          <c:order val="1"/>
          <c:tx>
            <c:strRef>
              <c:f>'Total Street Checks'!$A$7</c:f>
              <c:strCache>
                <c:ptCount val="1"/>
                <c:pt idx="0">
                  <c:v>New Westminster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Checks'!$B$7:$L$7</c:f>
              <c:numCache>
                <c:formatCode>General</c:formatCode>
                <c:ptCount val="11"/>
                <c:pt idx="0">
                  <c:v>264</c:v>
                </c:pt>
                <c:pt idx="1">
                  <c:v>200</c:v>
                </c:pt>
                <c:pt idx="2">
                  <c:v>276</c:v>
                </c:pt>
                <c:pt idx="3">
                  <c:v>344</c:v>
                </c:pt>
                <c:pt idx="4">
                  <c:v>420</c:v>
                </c:pt>
                <c:pt idx="5">
                  <c:v>932</c:v>
                </c:pt>
                <c:pt idx="6">
                  <c:v>1632</c:v>
                </c:pt>
                <c:pt idx="7">
                  <c:v>1631</c:v>
                </c:pt>
                <c:pt idx="8">
                  <c:v>1559</c:v>
                </c:pt>
                <c:pt idx="9">
                  <c:v>800</c:v>
                </c:pt>
                <c:pt idx="10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D8-C74F-801F-44B5DD980700}"/>
            </c:ext>
          </c:extLst>
        </c:ser>
        <c:ser>
          <c:idx val="2"/>
          <c:order val="2"/>
          <c:tx>
            <c:strRef>
              <c:f>'Total Street Checks'!$A$11</c:f>
              <c:strCache>
                <c:ptCount val="1"/>
                <c:pt idx="0">
                  <c:v>Vancouver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Checks'!$B$11:$L$11</c:f>
              <c:numCache>
                <c:formatCode>General</c:formatCode>
                <c:ptCount val="11"/>
                <c:pt idx="0">
                  <c:v>9358</c:v>
                </c:pt>
                <c:pt idx="1">
                  <c:v>8987</c:v>
                </c:pt>
                <c:pt idx="2">
                  <c:v>12376</c:v>
                </c:pt>
                <c:pt idx="3">
                  <c:v>9879</c:v>
                </c:pt>
                <c:pt idx="4">
                  <c:v>9704</c:v>
                </c:pt>
                <c:pt idx="5">
                  <c:v>11412</c:v>
                </c:pt>
                <c:pt idx="6">
                  <c:v>11011</c:v>
                </c:pt>
                <c:pt idx="7">
                  <c:v>9645</c:v>
                </c:pt>
                <c:pt idx="8">
                  <c:v>8587</c:v>
                </c:pt>
                <c:pt idx="9">
                  <c:v>6322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8-C74F-801F-44B5DD980700}"/>
            </c:ext>
          </c:extLst>
        </c:ser>
        <c:ser>
          <c:idx val="3"/>
          <c:order val="3"/>
          <c:tx>
            <c:strRef>
              <c:f>'Total Street Checks'!$A$12</c:f>
              <c:strCache>
                <c:ptCount val="1"/>
                <c:pt idx="0">
                  <c:v>Victoria and Esquimalt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'Total Street Checks'!$B$2:$L$2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'Total Street Checks'!$B$12:$L$12</c:f>
              <c:numCache>
                <c:formatCode>General</c:formatCode>
                <c:ptCount val="11"/>
                <c:pt idx="0">
                  <c:v>1155</c:v>
                </c:pt>
                <c:pt idx="1">
                  <c:v>3207</c:v>
                </c:pt>
                <c:pt idx="2">
                  <c:v>2884</c:v>
                </c:pt>
                <c:pt idx="3">
                  <c:v>3088</c:v>
                </c:pt>
                <c:pt idx="4">
                  <c:v>2789</c:v>
                </c:pt>
                <c:pt idx="5">
                  <c:v>2952</c:v>
                </c:pt>
                <c:pt idx="6">
                  <c:v>2973</c:v>
                </c:pt>
                <c:pt idx="7">
                  <c:v>2764</c:v>
                </c:pt>
                <c:pt idx="8">
                  <c:v>1660</c:v>
                </c:pt>
                <c:pt idx="9">
                  <c:v>1299</c:v>
                </c:pt>
                <c:pt idx="10">
                  <c:v>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D8-C74F-801F-44B5DD980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200928"/>
        <c:axId val="583202608"/>
      </c:lineChart>
      <c:catAx>
        <c:axId val="58320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202608"/>
        <c:crosses val="autoZero"/>
        <c:auto val="1"/>
        <c:lblAlgn val="ctr"/>
        <c:lblOffset val="100"/>
        <c:noMultiLvlLbl val="0"/>
      </c:catAx>
      <c:valAx>
        <c:axId val="5832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20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Saanich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People'!$B$8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People'!$A$9:$A$10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People'!$B$9:$B$10</c:f>
              <c:numCache>
                <c:formatCode>0.0%</c:formatCode>
                <c:ptCount val="2"/>
                <c:pt idx="0">
                  <c:v>2.247191011235955E-2</c:v>
                </c:pt>
                <c:pt idx="1">
                  <c:v>0.15730337078651685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People'!$C$8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People'!$A$9:$A$10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People'!$C$9:$C$10</c:f>
              <c:numCache>
                <c:formatCode>0.0%</c:formatCode>
                <c:ptCount val="2"/>
                <c:pt idx="0">
                  <c:v>1.5491866769945779E-2</c:v>
                </c:pt>
                <c:pt idx="1">
                  <c:v>9.9922540666150278E-2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People'!$D$8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People'!$A$9:$A$10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People'!$D$9:$D$10</c:f>
              <c:numCache>
                <c:formatCode>0.0%</c:formatCode>
                <c:ptCount val="2"/>
                <c:pt idx="0">
                  <c:v>4.8573163327261691E-3</c:v>
                </c:pt>
                <c:pt idx="1">
                  <c:v>4.0072859744990891E-2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9B-FC4F-8E36-559E8B7FF2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People'!$B$12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People'!$A$13:$A$14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People'!$B$13:$B$14</c:f>
              <c:numCache>
                <c:formatCode>0.0%</c:formatCode>
                <c:ptCount val="2"/>
                <c:pt idx="0">
                  <c:v>1.5625E-2</c:v>
                </c:pt>
                <c:pt idx="1">
                  <c:v>6.640625E-2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People'!$C$12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People'!$A$13:$A$14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People'!$C$13:$C$14</c:f>
              <c:numCache>
                <c:formatCode>0.0%</c:formatCode>
                <c:ptCount val="2"/>
                <c:pt idx="0">
                  <c:v>2.475563110922227E-2</c:v>
                </c:pt>
                <c:pt idx="1">
                  <c:v>6.130471738206545E-2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People'!$D$12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People'!$A$13:$A$14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People'!$D$13:$D$14</c:f>
              <c:numCache>
                <c:formatCode>0.0%</c:formatCode>
                <c:ptCount val="2"/>
                <c:pt idx="0">
                  <c:v>7.883385393425554E-3</c:v>
                </c:pt>
                <c:pt idx="1">
                  <c:v>2.6874256247520826E-2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C5-6846-BAD3-0432680BC4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Nelson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People'!$B$16</c:f>
              <c:strCache>
                <c:ptCount val="1"/>
                <c:pt idx="0">
                  <c:v>2017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People'!$A$17:$A$18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People'!$B$17:$B$18</c:f>
              <c:numCache>
                <c:formatCode>0.0%</c:formatCode>
                <c:ptCount val="2"/>
                <c:pt idx="0">
                  <c:v>0</c:v>
                </c:pt>
                <c:pt idx="1">
                  <c:v>5.7692307692307696E-2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People'!$C$16</c:f>
              <c:strCache>
                <c:ptCount val="1"/>
                <c:pt idx="0">
                  <c:v>2008 - 2017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People'!$A$17:$A$18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People'!$C$17:$C$18</c:f>
              <c:numCache>
                <c:formatCode>0.0%</c:formatCode>
                <c:ptCount val="2"/>
                <c:pt idx="0">
                  <c:v>1.2676056338028169E-2</c:v>
                </c:pt>
                <c:pt idx="1">
                  <c:v>3.9436619718309862E-2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People'!$D$16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People'!$A$17:$A$18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People'!$D$17:$D$18</c:f>
              <c:numCache>
                <c:formatCode>0.0%</c:formatCode>
                <c:ptCount val="2"/>
                <c:pt idx="0">
                  <c:v>5.8508044856167727E-3</c:v>
                </c:pt>
                <c:pt idx="1">
                  <c:v>5.4607508532423209E-2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57-3C4A-BD4B-B518ADF53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Westminster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People'!$B$20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People'!$A$21:$A$22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People'!$B$21:$B$22</c:f>
              <c:numCache>
                <c:formatCode>0.0%</c:formatCode>
                <c:ptCount val="2"/>
                <c:pt idx="0">
                  <c:v>5.9717698154180238E-2</c:v>
                </c:pt>
                <c:pt idx="1">
                  <c:v>0.10314875135722042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People'!$C$20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People'!$A$21:$A$22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People'!$C$21:$C$22</c:f>
              <c:numCache>
                <c:formatCode>0.0%</c:formatCode>
                <c:ptCount val="2"/>
                <c:pt idx="0">
                  <c:v>5.0076180802437788E-2</c:v>
                </c:pt>
                <c:pt idx="1">
                  <c:v>9.263585576434738E-2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People'!$D$20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People'!$A$21:$A$22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People'!$D$21:$D$22</c:f>
              <c:numCache>
                <c:formatCode>0.0%</c:formatCode>
                <c:ptCount val="2"/>
                <c:pt idx="0">
                  <c:v>2.4890923396037479E-2</c:v>
                </c:pt>
                <c:pt idx="1">
                  <c:v>3.2830269651670123E-2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51-2C42-B74E-CC72D25523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Oak Bay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People'!$B$24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People'!$A$25:$A$26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People'!$B$25:$B$26</c:f>
              <c:numCache>
                <c:formatCode>0.0%</c:formatCode>
                <c:ptCount val="2"/>
                <c:pt idx="0">
                  <c:v>2.0270270270270271E-2</c:v>
                </c:pt>
                <c:pt idx="1">
                  <c:v>6.0810810810810814E-2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People'!$C$24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People'!$A$25:$A$26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People'!$C$25:$C$26</c:f>
              <c:numCache>
                <c:formatCode>0.0%</c:formatCode>
                <c:ptCount val="2"/>
                <c:pt idx="0">
                  <c:v>1.6903914590747332E-2</c:v>
                </c:pt>
                <c:pt idx="1">
                  <c:v>5.4270462633451956E-2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People'!$D$24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People'!$A$25:$A$26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People'!$D$25:$D$26</c:f>
              <c:numCache>
                <c:formatCode>0.0%</c:formatCode>
                <c:ptCount val="2"/>
                <c:pt idx="0">
                  <c:v>3.1473533619456365E-3</c:v>
                </c:pt>
                <c:pt idx="1">
                  <c:v>1.4592274678111588E-2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E3-5E4A-ABD4-8D2542D29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 Moody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People'!$B$28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People'!$A$29:$A$30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People'!$B$29:$B$30</c:f>
              <c:numCache>
                <c:formatCode>0.0%</c:formatCode>
                <c:ptCount val="2"/>
                <c:pt idx="0">
                  <c:v>3.0346820809248554E-2</c:v>
                </c:pt>
                <c:pt idx="1">
                  <c:v>3.9017341040462429E-2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People'!$C$28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People'!$A$29:$A$30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People'!$C$29:$C$30</c:f>
              <c:numCache>
                <c:formatCode>0.0%</c:formatCode>
                <c:ptCount val="2"/>
                <c:pt idx="0">
                  <c:v>3.3941316415543217E-2</c:v>
                </c:pt>
                <c:pt idx="1">
                  <c:v>3.7747819191118158E-2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People'!$D$28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People'!$A$29:$A$30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People'!$D$29:$D$30</c:f>
              <c:numCache>
                <c:formatCode>0.0%</c:formatCode>
                <c:ptCount val="2"/>
                <c:pt idx="0">
                  <c:v>8.9686098654708519E-3</c:v>
                </c:pt>
                <c:pt idx="1">
                  <c:v>2.2723875018687396E-2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E3-5941-8106-0F805454C6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Saanich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People'!$B$32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People'!$A$33:$A$34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People'!$B$33:$B$34</c:f>
              <c:numCache>
                <c:formatCode>0.0%</c:formatCode>
                <c:ptCount val="2"/>
                <c:pt idx="0">
                  <c:v>1.5037593984962405E-2</c:v>
                </c:pt>
                <c:pt idx="1">
                  <c:v>0.15037593984962405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People'!$C$32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People'!$A$33:$A$34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People'!$C$33:$C$34</c:f>
              <c:numCache>
                <c:formatCode>0.0%</c:formatCode>
                <c:ptCount val="2"/>
                <c:pt idx="0">
                  <c:v>1.7443012884043606E-2</c:v>
                </c:pt>
                <c:pt idx="1">
                  <c:v>7.7700693756194247E-2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People'!$D$32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People'!$A$33:$A$34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People'!$D$33:$D$34</c:f>
              <c:numCache>
                <c:formatCode>0.0%</c:formatCode>
                <c:ptCount val="2"/>
                <c:pt idx="0">
                  <c:v>1.0327714937184245E-2</c:v>
                </c:pt>
                <c:pt idx="1">
                  <c:v>3.1206688424911699E-2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00-2A40-B0AF-BC0B4AC6D2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Victoria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People'!$B$40</c:f>
              <c:strCache>
                <c:ptCount val="1"/>
                <c:pt idx="0">
                  <c:v>2007 - 2017 Street Checks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People'!$A$41:$A$42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People'!$B$41:$B$42</c:f>
              <c:numCache>
                <c:formatCode>0.0%</c:formatCode>
                <c:ptCount val="2"/>
                <c:pt idx="0">
                  <c:v>2.3670536917056898E-2</c:v>
                </c:pt>
                <c:pt idx="1">
                  <c:v>9.9108345628327668E-2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People'!$C$40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People'!$A$41:$A$42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People'!$C$41:$C$42</c:f>
              <c:numCache>
                <c:formatCode>0.0%</c:formatCode>
                <c:ptCount val="2"/>
                <c:pt idx="0">
                  <c:v>1.4253106771493787E-2</c:v>
                </c:pt>
                <c:pt idx="1">
                  <c:v>5.0415905863258267E-2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Vancouver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People'!$B$36</c:f>
              <c:strCache>
                <c:ptCount val="1"/>
                <c:pt idx="0">
                  <c:v>2017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People'!$A$37:$A$38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People'!$B$37:$B$38</c:f>
              <c:numCache>
                <c:formatCode>0.0%</c:formatCode>
                <c:ptCount val="2"/>
                <c:pt idx="0">
                  <c:v>5.2887844190732038E-2</c:v>
                </c:pt>
                <c:pt idx="1">
                  <c:v>0.17343854936198791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People'!$C$36</c:f>
              <c:strCache>
                <c:ptCount val="1"/>
                <c:pt idx="0">
                  <c:v>2008 - 2017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People'!$A$37:$A$38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People'!$C$37:$C$38</c:f>
              <c:numCache>
                <c:formatCode>0.0%</c:formatCode>
                <c:ptCount val="2"/>
                <c:pt idx="0">
                  <c:v>5.1049049189530557E-2</c:v>
                </c:pt>
                <c:pt idx="1">
                  <c:v>0.16999976609828549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People'!$D$36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People'!$A$37:$A$38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People'!$D$37:$D$38</c:f>
              <c:numCache>
                <c:formatCode>0.0%</c:formatCode>
                <c:ptCount val="2"/>
                <c:pt idx="0">
                  <c:v>1.0263502693259572E-2</c:v>
                </c:pt>
                <c:pt idx="1">
                  <c:v>2.2492356966079489E-2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F-FC4C-8BE6-16A8F34958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Vancouver PD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'Indigenous and Black People'!$B$44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People'!$A$45:$A$46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People'!$B$45:$B$46</c:f>
              <c:numCache>
                <c:formatCode>0.0%</c:formatCode>
                <c:ptCount val="2"/>
                <c:pt idx="0">
                  <c:v>3.430079155672823E-2</c:v>
                </c:pt>
                <c:pt idx="1">
                  <c:v>0.11345646437994723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'Indigenous and Black People'!$C$44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People'!$A$45:$A$46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People'!$C$45:$C$46</c:f>
              <c:numCache>
                <c:formatCode>0.0%</c:formatCode>
                <c:ptCount val="2"/>
                <c:pt idx="0">
                  <c:v>2.7746793084216397E-2</c:v>
                </c:pt>
                <c:pt idx="1">
                  <c:v>9.592861126603458E-2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'Indigenous and Black People'!$D$44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and Black People'!$A$45:$A$46</c:f>
              <c:strCache>
                <c:ptCount val="2"/>
                <c:pt idx="0">
                  <c:v>Black People</c:v>
                </c:pt>
                <c:pt idx="1">
                  <c:v>Indigenous People</c:v>
                </c:pt>
              </c:strCache>
            </c:strRef>
          </c:cat>
          <c:val>
            <c:numRef>
              <c:f>'Indigenous and Black People'!$D$45:$D$46</c:f>
              <c:numCache>
                <c:formatCode>0.0%</c:formatCode>
                <c:ptCount val="2"/>
                <c:pt idx="0">
                  <c:v>2.1593090211132438E-3</c:v>
                </c:pt>
                <c:pt idx="1">
                  <c:v>5.7581573896353169E-3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60-514E-9B13-784333C297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Population Street Checked, 2011 and 2016*</a:t>
            </a:r>
            <a:br>
              <a:rPr lang="en-US" sz="900" i="1"/>
            </a:br>
            <a:r>
              <a:rPr lang="en-US" sz="1000" i="1"/>
              <a:t>*Does</a:t>
            </a:r>
            <a:r>
              <a:rPr lang="en-US" sz="1000" i="1" baseline="0"/>
              <a:t> not account for individuals subjected to multiple street checks</a:t>
            </a:r>
            <a:endParaRPr lang="en-US" sz="10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of Pop.'!$D$2</c:f>
              <c:strCache>
                <c:ptCount val="1"/>
                <c:pt idx="0">
                  <c:v>2011 % Pop Checked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of Pop.'!$A$3:$A$13</c:f>
              <c:strCache>
                <c:ptCount val="11"/>
                <c:pt idx="0">
                  <c:v>Abbotsford</c:v>
                </c:pt>
                <c:pt idx="1">
                  <c:v>Central Saanich</c:v>
                </c:pt>
                <c:pt idx="2">
                  <c:v>Delta</c:v>
                </c:pt>
                <c:pt idx="3">
                  <c:v>Nelson</c:v>
                </c:pt>
                <c:pt idx="4">
                  <c:v>New Westminster</c:v>
                </c:pt>
                <c:pt idx="5">
                  <c:v>Oak Bay</c:v>
                </c:pt>
                <c:pt idx="6">
                  <c:v>Port Moody</c:v>
                </c:pt>
                <c:pt idx="7">
                  <c:v>Saanich</c:v>
                </c:pt>
                <c:pt idx="8">
                  <c:v>Vancouver</c:v>
                </c:pt>
                <c:pt idx="9">
                  <c:v>Victoria and Esquimalt</c:v>
                </c:pt>
                <c:pt idx="10">
                  <c:v>West Vancouver</c:v>
                </c:pt>
              </c:strCache>
            </c:strRef>
          </c:cat>
          <c:val>
            <c:numRef>
              <c:f>'% of Pop.'!$D$3:$D$13</c:f>
              <c:numCache>
                <c:formatCode>0.00%</c:formatCode>
                <c:ptCount val="11"/>
                <c:pt idx="0">
                  <c:v>9.8354270133411241E-3</c:v>
                </c:pt>
                <c:pt idx="1">
                  <c:v>6.4633534136546182E-3</c:v>
                </c:pt>
                <c:pt idx="2">
                  <c:v>5.1270240229113889E-3</c:v>
                </c:pt>
                <c:pt idx="3">
                  <c:v>1.4858260019550342E-2</c:v>
                </c:pt>
                <c:pt idx="4">
                  <c:v>5.2140172183824419E-3</c:v>
                </c:pt>
                <c:pt idx="5">
                  <c:v>5.328892589508743E-3</c:v>
                </c:pt>
                <c:pt idx="6">
                  <c:v>1.4782951137499622E-2</c:v>
                </c:pt>
                <c:pt idx="7">
                  <c:v>1.4487207522414171E-3</c:v>
                </c:pt>
                <c:pt idx="8">
                  <c:v>1.6369456936348181E-2</c:v>
                </c:pt>
                <c:pt idx="9">
                  <c:v>3.2091118824434148E-2</c:v>
                </c:pt>
                <c:pt idx="10">
                  <c:v>1.0516700238909448E-2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C-3E46-BD1B-7A52861D9D58}"/>
            </c:ext>
          </c:extLst>
        </c:ser>
        <c:ser>
          <c:idx val="1"/>
          <c:order val="1"/>
          <c:tx>
            <c:strRef>
              <c:f>'% of Pop.'!$G$2</c:f>
              <c:strCache>
                <c:ptCount val="1"/>
                <c:pt idx="0">
                  <c:v>2016 % Pop Checked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of Pop.'!$A$3:$A$13</c:f>
              <c:strCache>
                <c:ptCount val="11"/>
                <c:pt idx="0">
                  <c:v>Abbotsford</c:v>
                </c:pt>
                <c:pt idx="1">
                  <c:v>Central Saanich</c:v>
                </c:pt>
                <c:pt idx="2">
                  <c:v>Delta</c:v>
                </c:pt>
                <c:pt idx="3">
                  <c:v>Nelson</c:v>
                </c:pt>
                <c:pt idx="4">
                  <c:v>New Westminster</c:v>
                </c:pt>
                <c:pt idx="5">
                  <c:v>Oak Bay</c:v>
                </c:pt>
                <c:pt idx="6">
                  <c:v>Port Moody</c:v>
                </c:pt>
                <c:pt idx="7">
                  <c:v>Saanich</c:v>
                </c:pt>
                <c:pt idx="8">
                  <c:v>Vancouver</c:v>
                </c:pt>
                <c:pt idx="9">
                  <c:v>Victoria and Esquimalt</c:v>
                </c:pt>
                <c:pt idx="10">
                  <c:v>West Vancouver</c:v>
                </c:pt>
              </c:strCache>
            </c:strRef>
          </c:cat>
          <c:val>
            <c:numRef>
              <c:f>'% of Pop.'!$G$3:$G$13</c:f>
              <c:numCache>
                <c:formatCode>0.00%</c:formatCode>
                <c:ptCount val="11"/>
                <c:pt idx="0">
                  <c:v>4.8515880817839134E-3</c:v>
                </c:pt>
                <c:pt idx="1">
                  <c:v>5.1742595456167476E-3</c:v>
                </c:pt>
                <c:pt idx="2">
                  <c:v>5.7415051155147792E-3</c:v>
                </c:pt>
                <c:pt idx="3">
                  <c:v>5.2970109723798715E-3</c:v>
                </c:pt>
                <c:pt idx="4">
                  <c:v>2.1958983604710124E-2</c:v>
                </c:pt>
                <c:pt idx="5">
                  <c:v>3.9792196308168458E-3</c:v>
                </c:pt>
                <c:pt idx="6">
                  <c:v>1.0610712050311466E-2</c:v>
                </c:pt>
                <c:pt idx="7">
                  <c:v>3.5567859270420857E-3</c:v>
                </c:pt>
                <c:pt idx="8">
                  <c:v>1.3598084518104915E-2</c:v>
                </c:pt>
                <c:pt idx="9">
                  <c:v>1.6046864577996461E-2</c:v>
                </c:pt>
                <c:pt idx="10">
                  <c:v>8.8055941421609028E-3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C-3E46-BD1B-7A52861D9D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12"/>
        <c:axId val="579400960"/>
        <c:axId val="579330848"/>
      </c:barChart>
      <c:catAx>
        <c:axId val="5794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330848"/>
        <c:crosses val="autoZero"/>
        <c:auto val="1"/>
        <c:lblAlgn val="ctr"/>
        <c:lblOffset val="100"/>
        <c:noMultiLvlLbl val="0"/>
      </c:catAx>
      <c:valAx>
        <c:axId val="579330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7940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of Hispanic People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'Hispanic People'!$B$2</c:f>
              <c:strCache>
                <c:ptCount val="1"/>
                <c:pt idx="0">
                  <c:v>2018 Street Checks
(2017 for Nelson and Vancouver)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'Hispanic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'Hispanic People'!$B$3:$B$13</c:f>
              <c:numCache>
                <c:formatCode>0.0%</c:formatCode>
                <c:ptCount val="11"/>
                <c:pt idx="0">
                  <c:v>1.1873350923482849E-2</c:v>
                </c:pt>
                <c:pt idx="2">
                  <c:v>2.2834116856950974E-2</c:v>
                </c:pt>
                <c:pt idx="3">
                  <c:v>1.5037593984962407E-3</c:v>
                </c:pt>
                <c:pt idx="4">
                  <c:v>1.300578034682081E-2</c:v>
                </c:pt>
                <c:pt idx="5">
                  <c:v>3.3783783783783786E-2</c:v>
                </c:pt>
                <c:pt idx="6">
                  <c:v>1.1943539630836048E-2</c:v>
                </c:pt>
                <c:pt idx="7">
                  <c:v>0</c:v>
                </c:pt>
                <c:pt idx="8">
                  <c:v>1.953125E-2</c:v>
                </c:pt>
                <c:pt idx="9">
                  <c:v>5.6179775280898875E-2</c:v>
                </c:pt>
                <c:pt idx="10">
                  <c:v>4.3525571273122961E-3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'Hispanic People'!$C$2</c:f>
              <c:strCache>
                <c:ptCount val="1"/>
                <c:pt idx="0">
                  <c:v>2008 - 2018 Street Checks
*(2008 - 2017 for Vancouver and Nelson;
2007 - 2017 for Victoria and Esquimalt)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'Hispanic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'Hispanic People'!$C$3:$C$13</c:f>
              <c:numCache>
                <c:formatCode>0.0%</c:formatCode>
                <c:ptCount val="11"/>
                <c:pt idx="0">
                  <c:v>1.4779698828778583E-2</c:v>
                </c:pt>
                <c:pt idx="1">
                  <c:v>1.2123933542882801E-2</c:v>
                </c:pt>
                <c:pt idx="2">
                  <c:v>2.8056510654223096E-2</c:v>
                </c:pt>
                <c:pt idx="3">
                  <c:v>8.5232903865213091E-3</c:v>
                </c:pt>
                <c:pt idx="4">
                  <c:v>2.1411578112609041E-2</c:v>
                </c:pt>
                <c:pt idx="5">
                  <c:v>1.0676156583629894E-2</c:v>
                </c:pt>
                <c:pt idx="6">
                  <c:v>2.0314880650076181E-2</c:v>
                </c:pt>
                <c:pt idx="7">
                  <c:v>1.2676056338028169E-2</c:v>
                </c:pt>
                <c:pt idx="8">
                  <c:v>1.3918402039949001E-2</c:v>
                </c:pt>
                <c:pt idx="9">
                  <c:v>1.7815646785437646E-2</c:v>
                </c:pt>
                <c:pt idx="10">
                  <c:v>8.8790648883560613E-3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'Hispanic People'!$D$2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'Hispanic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'Hispanic People'!$D$3:$D$13</c:f>
              <c:numCache>
                <c:formatCode>0.0%</c:formatCode>
                <c:ptCount val="11"/>
                <c:pt idx="0">
                  <c:v>5.7581573896353169E-3</c:v>
                </c:pt>
                <c:pt idx="1">
                  <c:v>8.8764899822470194E-3</c:v>
                </c:pt>
                <c:pt idx="2">
                  <c:v>1.7688164216043092E-2</c:v>
                </c:pt>
                <c:pt idx="3">
                  <c:v>7.2875217955023028E-3</c:v>
                </c:pt>
                <c:pt idx="4">
                  <c:v>1.6741405082212259E-2</c:v>
                </c:pt>
                <c:pt idx="5">
                  <c:v>5.4363376251788265E-3</c:v>
                </c:pt>
                <c:pt idx="6">
                  <c:v>1.823903869537229E-2</c:v>
                </c:pt>
                <c:pt idx="7">
                  <c:v>5.8508044856167727E-3</c:v>
                </c:pt>
                <c:pt idx="8">
                  <c:v>8.0817095542664481E-3</c:v>
                </c:pt>
                <c:pt idx="9">
                  <c:v>3.0358227079538553E-3</c:v>
                </c:pt>
                <c:pt idx="10">
                  <c:v>8.0834325719028547E-3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C1-D14F-9EEC-1EF26D733B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of Middle Eastern People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'Middle Eastern People'!$B$2</c:f>
              <c:strCache>
                <c:ptCount val="1"/>
                <c:pt idx="0">
                  <c:v>2018 Street Checks
(2017 for Nelson and Vancouver)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Eastern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'Middle Eastern People'!$B$3:$B$13</c:f>
              <c:numCache>
                <c:formatCode>General</c:formatCode>
                <c:ptCount val="11"/>
                <c:pt idx="0" formatCode="0.0%">
                  <c:v>0.09</c:v>
                </c:pt>
                <c:pt idx="2" formatCode="0.0%">
                  <c:v>0.03</c:v>
                </c:pt>
                <c:pt idx="3" formatCode="0.0%">
                  <c:v>6.0000000000000001E-3</c:v>
                </c:pt>
                <c:pt idx="4" formatCode="0.0%">
                  <c:v>7.0999999999999994E-2</c:v>
                </c:pt>
                <c:pt idx="5" formatCode="0.0%">
                  <c:v>0.02</c:v>
                </c:pt>
                <c:pt idx="6" formatCode="0.0%">
                  <c:v>4.4999999999999998E-2</c:v>
                </c:pt>
                <c:pt idx="7" formatCode="0.0%">
                  <c:v>0</c:v>
                </c:pt>
                <c:pt idx="8" formatCode="0.0%">
                  <c:v>1.0999999999999999E-2</c:v>
                </c:pt>
                <c:pt idx="9" formatCode="0.0%">
                  <c:v>0</c:v>
                </c:pt>
                <c:pt idx="10" formatCode="0.0%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'Middle Eastern People'!$C$2</c:f>
              <c:strCache>
                <c:ptCount val="1"/>
                <c:pt idx="0">
                  <c:v>2008 - 2018 Street Checks
(2008 - 2017 for Vancouver and Nelson;
2007 - 2017 for Victoria and Esquimalt)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Eastern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'Middle Eastern People'!$C$3:$C$13</c:f>
              <c:numCache>
                <c:formatCode>0.0%</c:formatCode>
                <c:ptCount val="11"/>
                <c:pt idx="0">
                  <c:v>0.13800000000000001</c:v>
                </c:pt>
                <c:pt idx="1">
                  <c:v>1.2999999999999999E-2</c:v>
                </c:pt>
                <c:pt idx="2">
                  <c:v>3.5999999999999997E-2</c:v>
                </c:pt>
                <c:pt idx="3">
                  <c:v>8.9999999999999993E-3</c:v>
                </c:pt>
                <c:pt idx="4">
                  <c:v>9.8000000000000004E-2</c:v>
                </c:pt>
                <c:pt idx="5">
                  <c:v>1.0999999999999999E-2</c:v>
                </c:pt>
                <c:pt idx="6">
                  <c:v>3.6999999999999998E-2</c:v>
                </c:pt>
                <c:pt idx="7">
                  <c:v>3.0000000000000001E-3</c:v>
                </c:pt>
                <c:pt idx="8">
                  <c:v>1.7999999999999999E-2</c:v>
                </c:pt>
                <c:pt idx="9">
                  <c:v>0</c:v>
                </c:pt>
                <c:pt idx="10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'Middle Eastern People'!$D$2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Eastern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'Middle Eastern People'!$D$3:$D$13</c:f>
              <c:numCache>
                <c:formatCode>0.0%</c:formatCode>
                <c:ptCount val="11"/>
                <c:pt idx="0">
                  <c:v>9.4E-2</c:v>
                </c:pt>
                <c:pt idx="1">
                  <c:v>1.0999999999999999E-2</c:v>
                </c:pt>
                <c:pt idx="2">
                  <c:v>1.9E-2</c:v>
                </c:pt>
                <c:pt idx="3">
                  <c:v>0.01</c:v>
                </c:pt>
                <c:pt idx="4">
                  <c:v>0.04</c:v>
                </c:pt>
                <c:pt idx="5">
                  <c:v>7.0000000000000001E-3</c:v>
                </c:pt>
                <c:pt idx="6">
                  <c:v>1.9E-2</c:v>
                </c:pt>
                <c:pt idx="7">
                  <c:v>1E-3</c:v>
                </c:pt>
                <c:pt idx="8">
                  <c:v>5.0000000000000001E-3</c:v>
                </c:pt>
                <c:pt idx="9">
                  <c:v>0</c:v>
                </c:pt>
                <c:pt idx="10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C1-D14F-9EEC-1EF26D733B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of South Asian People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'South Asian People'!$B$2</c:f>
              <c:strCache>
                <c:ptCount val="1"/>
                <c:pt idx="0">
                  <c:v>2018 Street Checks
(2017 for Nelson and Vancouver)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Asian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'South Asian People'!$B$3:$B$13</c:f>
              <c:numCache>
                <c:formatCode>General</c:formatCode>
                <c:ptCount val="11"/>
                <c:pt idx="0" formatCode="0.0%">
                  <c:v>4.2000000000000003E-2</c:v>
                </c:pt>
                <c:pt idx="2" formatCode="0.0%">
                  <c:v>5.2999999999999999E-2</c:v>
                </c:pt>
                <c:pt idx="3" formatCode="0.0%">
                  <c:v>1.4999999999999999E-2</c:v>
                </c:pt>
                <c:pt idx="4" formatCode="0.0%">
                  <c:v>4.8000000000000001E-2</c:v>
                </c:pt>
                <c:pt idx="5" formatCode="0.0%">
                  <c:v>1.4E-2</c:v>
                </c:pt>
                <c:pt idx="6" formatCode="0.0%">
                  <c:v>6.5000000000000002E-2</c:v>
                </c:pt>
                <c:pt idx="7" formatCode="0.0%">
                  <c:v>0</c:v>
                </c:pt>
                <c:pt idx="8" formatCode="0.0%">
                  <c:v>0.158</c:v>
                </c:pt>
                <c:pt idx="9" formatCode="0.0%">
                  <c:v>6.7000000000000004E-2</c:v>
                </c:pt>
                <c:pt idx="10" formatCode="0.0%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D14F-9EEC-1EF26D733B95}"/>
            </c:ext>
          </c:extLst>
        </c:ser>
        <c:ser>
          <c:idx val="1"/>
          <c:order val="1"/>
          <c:tx>
            <c:strRef>
              <c:f>'South Asian People'!$C$2</c:f>
              <c:strCache>
                <c:ptCount val="1"/>
                <c:pt idx="0">
                  <c:v>2008 - 2018 Street Checks
(2008 - 2017 for Vancouver and Nelson;
2007 - 2017 for Victoria and Esquimalt)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Asian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'South Asian People'!$C$3:$C$13</c:f>
              <c:numCache>
                <c:formatCode>0.0%</c:formatCode>
                <c:ptCount val="11"/>
                <c:pt idx="0">
                  <c:v>4.7E-2</c:v>
                </c:pt>
                <c:pt idx="1">
                  <c:v>2.9000000000000001E-2</c:v>
                </c:pt>
                <c:pt idx="2">
                  <c:v>4.4999999999999998E-2</c:v>
                </c:pt>
                <c:pt idx="3">
                  <c:v>1.6E-2</c:v>
                </c:pt>
                <c:pt idx="4">
                  <c:v>5.3999999999999999E-2</c:v>
                </c:pt>
                <c:pt idx="5">
                  <c:v>2.1000000000000001E-2</c:v>
                </c:pt>
                <c:pt idx="6">
                  <c:v>6.8000000000000005E-2</c:v>
                </c:pt>
                <c:pt idx="7">
                  <c:v>6.0000000000000001E-3</c:v>
                </c:pt>
                <c:pt idx="8">
                  <c:v>0.16</c:v>
                </c:pt>
                <c:pt idx="9">
                  <c:v>1.9E-2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1-D14F-9EEC-1EF26D733B95}"/>
            </c:ext>
          </c:extLst>
        </c:ser>
        <c:ser>
          <c:idx val="2"/>
          <c:order val="2"/>
          <c:tx>
            <c:strRef>
              <c:f>'South Asian People'!$D$2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Asian People'!$A$3:$A$13</c:f>
              <c:strCache>
                <c:ptCount val="11"/>
                <c:pt idx="0">
                  <c:v>West Vancouver</c:v>
                </c:pt>
                <c:pt idx="1">
                  <c:v>Victoria and Esquimalt*</c:v>
                </c:pt>
                <c:pt idx="2">
                  <c:v>Vancouver*</c:v>
                </c:pt>
                <c:pt idx="3">
                  <c:v>Saanich</c:v>
                </c:pt>
                <c:pt idx="4">
                  <c:v>Port Moody</c:v>
                </c:pt>
                <c:pt idx="5">
                  <c:v>Oak Bay</c:v>
                </c:pt>
                <c:pt idx="6">
                  <c:v>New Westminster</c:v>
                </c:pt>
                <c:pt idx="7">
                  <c:v>Nelson*</c:v>
                </c:pt>
                <c:pt idx="8">
                  <c:v>Delta</c:v>
                </c:pt>
                <c:pt idx="9">
                  <c:v>Central Saanich</c:v>
                </c:pt>
                <c:pt idx="10">
                  <c:v>Abbotsford</c:v>
                </c:pt>
              </c:strCache>
            </c:strRef>
          </c:cat>
          <c:val>
            <c:numRef>
              <c:f>'South Asian People'!$D$3:$D$13</c:f>
              <c:numCache>
                <c:formatCode>0.0%</c:formatCode>
                <c:ptCount val="11"/>
                <c:pt idx="0">
                  <c:v>2.3E-2</c:v>
                </c:pt>
                <c:pt idx="1">
                  <c:v>0.02</c:v>
                </c:pt>
                <c:pt idx="2">
                  <c:v>0.06</c:v>
                </c:pt>
                <c:pt idx="3">
                  <c:v>0.05</c:v>
                </c:pt>
                <c:pt idx="4">
                  <c:v>2.3E-2</c:v>
                </c:pt>
                <c:pt idx="5">
                  <c:v>1.6E-2</c:v>
                </c:pt>
                <c:pt idx="6">
                  <c:v>8.3000000000000004E-2</c:v>
                </c:pt>
                <c:pt idx="7">
                  <c:v>8.0000000000000002E-3</c:v>
                </c:pt>
                <c:pt idx="8">
                  <c:v>0.20300000000000001</c:v>
                </c:pt>
                <c:pt idx="9">
                  <c:v>2.1999999999999999E-2</c:v>
                </c:pt>
                <c:pt idx="10">
                  <c:v>0.255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C1-D14F-9EEC-1EF26D733B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23652992"/>
        <c:axId val="823654624"/>
      </c:barChart>
      <c:catAx>
        <c:axId val="8236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654624"/>
        <c:crosses val="autoZero"/>
        <c:auto val="1"/>
        <c:lblAlgn val="ctr"/>
        <c:lblOffset val="100"/>
        <c:noMultiLvlLbl val="0"/>
      </c:catAx>
      <c:valAx>
        <c:axId val="823654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236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Vancouver Street Checks of</a:t>
            </a:r>
            <a:r>
              <a:rPr lang="en-US" baseline="0"/>
              <a:t> Women, by Ethnicity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Gender'!$S$2:$S$9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Gender'!$T$2:$T$9</c:f>
              <c:numCache>
                <c:formatCode>0.0%</c:formatCode>
                <c:ptCount val="8"/>
                <c:pt idx="0">
                  <c:v>0.41469617274005277</c:v>
                </c:pt>
                <c:pt idx="1">
                  <c:v>9.2719834462714618E-3</c:v>
                </c:pt>
                <c:pt idx="2">
                  <c:v>0.44129586630652828</c:v>
                </c:pt>
                <c:pt idx="3">
                  <c:v>1.7564643257672683E-2</c:v>
                </c:pt>
                <c:pt idx="4">
                  <c:v>2.291933216446319E-2</c:v>
                </c:pt>
                <c:pt idx="5">
                  <c:v>1.6806457217773144E-2</c:v>
                </c:pt>
                <c:pt idx="6">
                  <c:v>5.7685321202356692E-2</c:v>
                </c:pt>
                <c:pt idx="7">
                  <c:v>2.4009224596818778E-3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B-2845-8765-4DCDCAC338ED}"/>
            </c:ext>
          </c:extLst>
        </c:ser>
        <c:ser>
          <c:idx val="1"/>
          <c:order val="1"/>
          <c:tx>
            <c:strRef>
              <c:f>'Ethnicity and Gender'!$U$1</c:f>
              <c:strCache>
                <c:ptCount val="1"/>
                <c:pt idx="0">
                  <c:v>2008 - 2017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Gender'!$S$2:$S$9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Gender'!$U$2:$U$9</c:f>
              <c:numCache>
                <c:formatCode>0.0%</c:formatCode>
                <c:ptCount val="8"/>
                <c:pt idx="0">
                  <c:v>5.8174930663600084E-2</c:v>
                </c:pt>
                <c:pt idx="1">
                  <c:v>2.1917066901170262E-2</c:v>
                </c:pt>
                <c:pt idx="2">
                  <c:v>0.59737536359331667</c:v>
                </c:pt>
                <c:pt idx="3">
                  <c:v>1.2176148278427924E-2</c:v>
                </c:pt>
                <c:pt idx="4">
                  <c:v>0.26976932963539202</c:v>
                </c:pt>
                <c:pt idx="5">
                  <c:v>1.3190827301630251E-2</c:v>
                </c:pt>
                <c:pt idx="6">
                  <c:v>2.2322938510451192E-2</c:v>
                </c:pt>
                <c:pt idx="7">
                  <c:v>5.0733951160116348E-3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B-2845-8765-4DCDCAC338ED}"/>
            </c:ext>
          </c:extLst>
        </c:ser>
        <c:ser>
          <c:idx val="2"/>
          <c:order val="2"/>
          <c:tx>
            <c:strRef>
              <c:f>'Ethnicity and Gender'!$V$1</c:f>
              <c:strCache>
                <c:ptCount val="1"/>
                <c:pt idx="0">
                  <c:v>2017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Gender'!$S$2:$S$9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Gender'!$V$2:$V$9</c:f>
              <c:numCache>
                <c:formatCode>0.0%</c:formatCode>
                <c:ptCount val="8"/>
                <c:pt idx="0">
                  <c:v>6.0676779463243874E-2</c:v>
                </c:pt>
                <c:pt idx="1">
                  <c:v>2.1003500583430573E-2</c:v>
                </c:pt>
                <c:pt idx="2">
                  <c:v>0.63010501750291714</c:v>
                </c:pt>
                <c:pt idx="3">
                  <c:v>1.7502917152858809E-2</c:v>
                </c:pt>
                <c:pt idx="4">
                  <c:v>0.21820303383897316</c:v>
                </c:pt>
                <c:pt idx="5">
                  <c:v>1.1668611435239206E-2</c:v>
                </c:pt>
                <c:pt idx="6">
                  <c:v>3.5005834305717617E-2</c:v>
                </c:pt>
                <c:pt idx="7">
                  <c:v>5.8343057176196032E-3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B-2845-8765-4DCDCAC33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036144"/>
        <c:axId val="1527270864"/>
      </c:barChart>
      <c:catAx>
        <c:axId val="151403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270864"/>
        <c:crosses val="autoZero"/>
        <c:auto val="1"/>
        <c:lblAlgn val="ctr"/>
        <c:lblOffset val="100"/>
        <c:noMultiLvlLbl val="0"/>
      </c:catAx>
      <c:valAx>
        <c:axId val="15272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3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Vancouver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Gender'!$T$14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Gender'!$S$15:$S$22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Gender'!$T$15:$T$22</c:f>
              <c:numCache>
                <c:formatCode>0.0%</c:formatCode>
                <c:ptCount val="8"/>
                <c:pt idx="0">
                  <c:v>0.36189150216299537</c:v>
                </c:pt>
                <c:pt idx="1">
                  <c:v>1.1287355178757895E-2</c:v>
                </c:pt>
                <c:pt idx="2">
                  <c:v>0.48268774965607547</c:v>
                </c:pt>
                <c:pt idx="3">
                  <c:v>1.7801203321565314E-2</c:v>
                </c:pt>
                <c:pt idx="4">
                  <c:v>2.2044320686854624E-2</c:v>
                </c:pt>
                <c:pt idx="5">
                  <c:v>2.080121989624252E-2</c:v>
                </c:pt>
                <c:pt idx="6">
                  <c:v>6.2569406460809177E-2</c:v>
                </c:pt>
                <c:pt idx="7">
                  <c:v>2.4530522268078831E-3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8-884C-8528-7B37C9B9DB10}"/>
            </c:ext>
          </c:extLst>
        </c:ser>
        <c:ser>
          <c:idx val="1"/>
          <c:order val="1"/>
          <c:tx>
            <c:strRef>
              <c:f>'Ethnicity and Gender'!$U$14</c:f>
              <c:strCache>
                <c:ptCount val="1"/>
                <c:pt idx="0">
                  <c:v>2008 - 2017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Gender'!$S$15:$S$22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Gender'!$U$15:$U$22</c:f>
              <c:numCache>
                <c:formatCode>0.0%</c:formatCode>
                <c:ptCount val="8"/>
                <c:pt idx="0">
                  <c:v>7.1118464780167714E-2</c:v>
                </c:pt>
                <c:pt idx="1">
                  <c:v>5.714649357261041E-2</c:v>
                </c:pt>
                <c:pt idx="2">
                  <c:v>0.59677852728635472</c:v>
                </c:pt>
                <c:pt idx="3">
                  <c:v>3.1366226860690398E-2</c:v>
                </c:pt>
                <c:pt idx="4">
                  <c:v>0.14912392346527512</c:v>
                </c:pt>
                <c:pt idx="5">
                  <c:v>4.1138121703222889E-2</c:v>
                </c:pt>
                <c:pt idx="6">
                  <c:v>4.9538274433272522E-2</c:v>
                </c:pt>
                <c:pt idx="7">
                  <c:v>3.7899678984062335E-3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8-884C-8528-7B37C9B9DB10}"/>
            </c:ext>
          </c:extLst>
        </c:ser>
        <c:ser>
          <c:idx val="2"/>
          <c:order val="2"/>
          <c:tx>
            <c:strRef>
              <c:f>'Ethnicity and Gender'!$V$14</c:f>
              <c:strCache>
                <c:ptCount val="1"/>
                <c:pt idx="0">
                  <c:v>2017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Gender'!$S$15:$S$22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Gender'!$V$15:$V$22</c:f>
              <c:numCache>
                <c:formatCode>0.0%</c:formatCode>
                <c:ptCount val="8"/>
                <c:pt idx="0">
                  <c:v>5.9423416356148263E-2</c:v>
                </c:pt>
                <c:pt idx="1">
                  <c:v>5.824671504216513E-2</c:v>
                </c:pt>
                <c:pt idx="2">
                  <c:v>0.60070602078838986</c:v>
                </c:pt>
                <c:pt idx="3">
                  <c:v>2.3730143165326536E-2</c:v>
                </c:pt>
                <c:pt idx="4">
                  <c:v>0.16591488527162188</c:v>
                </c:pt>
                <c:pt idx="5">
                  <c:v>3.3339870562855464E-2</c:v>
                </c:pt>
                <c:pt idx="6">
                  <c:v>5.6089429299862721E-2</c:v>
                </c:pt>
                <c:pt idx="7">
                  <c:v>2.5495195136301238E-3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38-884C-8528-7B37C9B9D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0342000"/>
        <c:axId val="1464144544"/>
      </c:barChart>
      <c:catAx>
        <c:axId val="146034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144544"/>
        <c:crosses val="autoZero"/>
        <c:auto val="1"/>
        <c:lblAlgn val="ctr"/>
        <c:lblOffset val="100"/>
        <c:noMultiLvlLbl val="0"/>
      </c:catAx>
      <c:valAx>
        <c:axId val="146414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34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Abbotsford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Gender'!$T$27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Gender'!$S$28:$S$35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Gender'!$T$28:$T$35</c:f>
              <c:numCache>
                <c:formatCode>0.0%</c:formatCode>
                <c:ptCount val="8"/>
                <c:pt idx="0">
                  <c:v>5.5125381828514598E-2</c:v>
                </c:pt>
                <c:pt idx="1">
                  <c:v>9.9453008453505715E-3</c:v>
                </c:pt>
                <c:pt idx="2">
                  <c:v>0.61604034950628683</c:v>
                </c:pt>
                <c:pt idx="3">
                  <c:v>8.8086950344533638E-3</c:v>
                </c:pt>
                <c:pt idx="4">
                  <c:v>5.1072595539139079E-2</c:v>
                </c:pt>
                <c:pt idx="5">
                  <c:v>2.8415145272430204E-3</c:v>
                </c:pt>
                <c:pt idx="6">
                  <c:v>0.24898771044966966</c:v>
                </c:pt>
                <c:pt idx="7">
                  <c:v>1.4207572636215102E-3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5-1B4B-A60E-71B1F485391C}"/>
            </c:ext>
          </c:extLst>
        </c:ser>
        <c:ser>
          <c:idx val="1"/>
          <c:order val="1"/>
          <c:tx>
            <c:strRef>
              <c:f>'Ethnicity and Gender'!$U$27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Gender'!$S$28:$S$35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Gender'!$U$28:$U$35</c:f>
              <c:numCache>
                <c:formatCode>0.0%</c:formatCode>
                <c:ptCount val="8"/>
                <c:pt idx="0">
                  <c:v>1.2700245345648722E-2</c:v>
                </c:pt>
                <c:pt idx="1">
                  <c:v>7.0717275220089481E-3</c:v>
                </c:pt>
                <c:pt idx="2">
                  <c:v>0.8302785394717852</c:v>
                </c:pt>
                <c:pt idx="3">
                  <c:v>3.1750613364121805E-3</c:v>
                </c:pt>
                <c:pt idx="4">
                  <c:v>9.6695049790734594E-2</c:v>
                </c:pt>
                <c:pt idx="5">
                  <c:v>1.876172607879925E-3</c:v>
                </c:pt>
                <c:pt idx="6">
                  <c:v>4.7770241016019628E-2</c:v>
                </c:pt>
                <c:pt idx="7">
                  <c:v>4.3296290951075193E-4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5-1B4B-A60E-71B1F485391C}"/>
            </c:ext>
          </c:extLst>
        </c:ser>
        <c:ser>
          <c:idx val="2"/>
          <c:order val="2"/>
          <c:tx>
            <c:strRef>
              <c:f>'Ethnicity and Gender'!$V$27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Gender'!$S$28:$S$35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Gender'!$V$28:$V$35</c:f>
              <c:numCache>
                <c:formatCode>0.0%</c:formatCode>
                <c:ptCount val="8"/>
                <c:pt idx="0">
                  <c:v>2.8089887640449437E-3</c:v>
                </c:pt>
                <c:pt idx="1">
                  <c:v>8.4269662921348312E-3</c:v>
                </c:pt>
                <c:pt idx="2">
                  <c:v>0.8132022471910112</c:v>
                </c:pt>
                <c:pt idx="3">
                  <c:v>1.4044943820224719E-3</c:v>
                </c:pt>
                <c:pt idx="4">
                  <c:v>0.11938202247191011</c:v>
                </c:pt>
                <c:pt idx="5">
                  <c:v>1.4044943820224719E-3</c:v>
                </c:pt>
                <c:pt idx="6">
                  <c:v>5.3370786516853931E-2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5-1B4B-A60E-71B1F485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0350656"/>
        <c:axId val="1517486688"/>
      </c:barChart>
      <c:catAx>
        <c:axId val="14603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7486688"/>
        <c:crosses val="autoZero"/>
        <c:auto val="1"/>
        <c:lblAlgn val="ctr"/>
        <c:lblOffset val="100"/>
        <c:noMultiLvlLbl val="0"/>
      </c:catAx>
      <c:valAx>
        <c:axId val="151748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Abbotsford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Gender'!$T$40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Gender'!$S$41:$S$48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Gender'!$T$41:$T$48</c:f>
              <c:numCache>
                <c:formatCode>0.0%</c:formatCode>
                <c:ptCount val="8"/>
                <c:pt idx="0">
                  <c:v>4.9512213012543091E-2</c:v>
                </c:pt>
                <c:pt idx="1">
                  <c:v>1.0342551162620114E-2</c:v>
                </c:pt>
                <c:pt idx="2">
                  <c:v>0.61549182131592461</c:v>
                </c:pt>
                <c:pt idx="3">
                  <c:v>7.2617912418396534E-3</c:v>
                </c:pt>
                <c:pt idx="4">
                  <c:v>4.4084207437834665E-2</c:v>
                </c:pt>
                <c:pt idx="5">
                  <c:v>5.1345998679674315E-3</c:v>
                </c:pt>
                <c:pt idx="6">
                  <c:v>0.26091102471943078</c:v>
                </c:pt>
                <c:pt idx="7">
                  <c:v>1.9071370938164747E-3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2-E74B-875B-72B5CC9CBA0F}"/>
            </c:ext>
          </c:extLst>
        </c:ser>
        <c:ser>
          <c:idx val="1"/>
          <c:order val="1"/>
          <c:tx>
            <c:strRef>
              <c:f>'Ethnicity and Gender'!$U$40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Gender'!$S$41:$S$48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Gender'!$U$41:$U$48</c:f>
              <c:numCache>
                <c:formatCode>0.0%</c:formatCode>
                <c:ptCount val="8"/>
                <c:pt idx="0">
                  <c:v>2.3478216869908416E-2</c:v>
                </c:pt>
                <c:pt idx="1">
                  <c:v>8.8549309315387337E-3</c:v>
                </c:pt>
                <c:pt idx="2">
                  <c:v>0.76982239538531605</c:v>
                </c:pt>
                <c:pt idx="3">
                  <c:v>1.0878915144461872E-2</c:v>
                </c:pt>
                <c:pt idx="4">
                  <c:v>5.9201538228001824E-2</c:v>
                </c:pt>
                <c:pt idx="5">
                  <c:v>8.2983352729848713E-3</c:v>
                </c:pt>
                <c:pt idx="6">
                  <c:v>0.11835247685068057</c:v>
                </c:pt>
                <c:pt idx="7">
                  <c:v>1.1131913171077265E-3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2-E74B-875B-72B5CC9CBA0F}"/>
            </c:ext>
          </c:extLst>
        </c:ser>
        <c:ser>
          <c:idx val="2"/>
          <c:order val="2"/>
          <c:tx>
            <c:strRef>
              <c:f>'Ethnicity and Gender'!$V$40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Gender'!$S$41:$S$48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Gender'!$V$41:$V$48</c:f>
              <c:numCache>
                <c:formatCode>0.0%</c:formatCode>
                <c:ptCount val="8"/>
                <c:pt idx="0">
                  <c:v>8.3129584352078234E-3</c:v>
                </c:pt>
                <c:pt idx="1">
                  <c:v>1.4669926650366748E-2</c:v>
                </c:pt>
                <c:pt idx="2">
                  <c:v>0.73300733496332515</c:v>
                </c:pt>
                <c:pt idx="3">
                  <c:v>5.3789731051344745E-3</c:v>
                </c:pt>
                <c:pt idx="4">
                  <c:v>7.090464547677261E-2</c:v>
                </c:pt>
                <c:pt idx="5">
                  <c:v>5.8679706601466996E-3</c:v>
                </c:pt>
                <c:pt idx="6">
                  <c:v>0.16185819070904645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2-E74B-875B-72B5CC9CB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5828960"/>
        <c:axId val="1513694256"/>
      </c:barChart>
      <c:catAx>
        <c:axId val="151582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694256"/>
        <c:crosses val="autoZero"/>
        <c:auto val="1"/>
        <c:lblAlgn val="ctr"/>
        <c:lblOffset val="100"/>
        <c:noMultiLvlLbl val="0"/>
      </c:catAx>
      <c:valAx>
        <c:axId val="151369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82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Saanich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Gender'!$T$53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Gender'!$S$54:$S$61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Gender'!$T$54:$T$61</c:f>
              <c:numCache>
                <c:formatCode>0.0%</c:formatCode>
                <c:ptCount val="8"/>
                <c:pt idx="0">
                  <c:v>3.6214953271028034E-2</c:v>
                </c:pt>
                <c:pt idx="1">
                  <c:v>5.8411214953271026E-3</c:v>
                </c:pt>
                <c:pt idx="2">
                  <c:v>0.88726635514018692</c:v>
                </c:pt>
                <c:pt idx="3">
                  <c:v>3.5046728971962616E-3</c:v>
                </c:pt>
                <c:pt idx="4">
                  <c:v>4.497663551401869E-2</c:v>
                </c:pt>
                <c:pt idx="5">
                  <c:v>0</c:v>
                </c:pt>
                <c:pt idx="6">
                  <c:v>1.9275700934579438E-2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E-8446-8A9A-68A9EF5BDABF}"/>
            </c:ext>
          </c:extLst>
        </c:ser>
        <c:ser>
          <c:idx val="1"/>
          <c:order val="1"/>
          <c:tx>
            <c:strRef>
              <c:f>'Ethnicity and Gender'!$U$53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Gender'!$S$54:$S$61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Gender'!$U$54:$U$61</c:f>
              <c:numCache>
                <c:formatCode>0.0%</c:formatCode>
                <c:ptCount val="8"/>
                <c:pt idx="0">
                  <c:v>1.3392857142857142E-2</c:v>
                </c:pt>
                <c:pt idx="1">
                  <c:v>1.3392857142857142E-2</c:v>
                </c:pt>
                <c:pt idx="2">
                  <c:v>0.84375</c:v>
                </c:pt>
                <c:pt idx="3">
                  <c:v>4.464285714285714E-3</c:v>
                </c:pt>
                <c:pt idx="4">
                  <c:v>0.11160714285714286</c:v>
                </c:pt>
                <c:pt idx="5">
                  <c:v>0</c:v>
                </c:pt>
                <c:pt idx="6">
                  <c:v>1.3392857142857142E-2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E-8446-8A9A-68A9EF5BDABF}"/>
            </c:ext>
          </c:extLst>
        </c:ser>
        <c:ser>
          <c:idx val="2"/>
          <c:order val="2"/>
          <c:tx>
            <c:strRef>
              <c:f>'Ethnicity and Gender'!$V$53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Gender'!$S$54:$S$61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Gender'!$V$54:$V$61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0.7857142857142857</c:v>
                </c:pt>
                <c:pt idx="3">
                  <c:v>3.5714285714285712E-2</c:v>
                </c:pt>
                <c:pt idx="4">
                  <c:v>0.17857142857142858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E-8446-8A9A-68A9EF5BD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0102272"/>
        <c:axId val="1460038640"/>
      </c:barChart>
      <c:catAx>
        <c:axId val="14601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038640"/>
        <c:crosses val="autoZero"/>
        <c:auto val="1"/>
        <c:lblAlgn val="ctr"/>
        <c:lblOffset val="100"/>
        <c:noMultiLvlLbl val="0"/>
      </c:catAx>
      <c:valAx>
        <c:axId val="146003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10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Saanich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Gender'!$T$66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Gender'!$S$67:$S$74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Gender'!$T$67:$T$74</c:f>
              <c:numCache>
                <c:formatCode>0.0%</c:formatCode>
                <c:ptCount val="8"/>
                <c:pt idx="0">
                  <c:v>2.7197975964579381E-2</c:v>
                </c:pt>
                <c:pt idx="1">
                  <c:v>3.7950664136622392E-3</c:v>
                </c:pt>
                <c:pt idx="2">
                  <c:v>0.90512333965844405</c:v>
                </c:pt>
                <c:pt idx="3">
                  <c:v>2.5300442757748261E-3</c:v>
                </c:pt>
                <c:pt idx="4">
                  <c:v>3.4134007585335017E-2</c:v>
                </c:pt>
                <c:pt idx="5">
                  <c:v>0</c:v>
                </c:pt>
                <c:pt idx="6">
                  <c:v>2.4667931688804556E-2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D-B148-82E8-59E3CE2D57ED}"/>
            </c:ext>
          </c:extLst>
        </c:ser>
        <c:ser>
          <c:idx val="1"/>
          <c:order val="1"/>
          <c:tx>
            <c:strRef>
              <c:f>'Ethnicity and Gender'!$U$66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Gender'!$S$67:$S$74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Gender'!$U$67:$U$74</c:f>
              <c:numCache>
                <c:formatCode>0.0%</c:formatCode>
                <c:ptCount val="8"/>
                <c:pt idx="0">
                  <c:v>1.499531396438613E-2</c:v>
                </c:pt>
                <c:pt idx="1">
                  <c:v>1.5932521087160263E-2</c:v>
                </c:pt>
                <c:pt idx="2">
                  <c:v>0.83130271790065602</c:v>
                </c:pt>
                <c:pt idx="3">
                  <c:v>2.0618556701030927E-2</c:v>
                </c:pt>
                <c:pt idx="4">
                  <c:v>9.7469540768509846E-2</c:v>
                </c:pt>
                <c:pt idx="5">
                  <c:v>0</c:v>
                </c:pt>
                <c:pt idx="6">
                  <c:v>1.9681349578256794E-2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D-B148-82E8-59E3CE2D57ED}"/>
            </c:ext>
          </c:extLst>
        </c:ser>
        <c:ser>
          <c:idx val="2"/>
          <c:order val="2"/>
          <c:tx>
            <c:strRef>
              <c:f>'Ethnicity and Gender'!$V$66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Gender'!$S$67:$S$74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Gender'!$V$67:$V$74</c:f>
              <c:numCache>
                <c:formatCode>0.0%</c:formatCode>
                <c:ptCount val="8"/>
                <c:pt idx="0">
                  <c:v>0</c:v>
                </c:pt>
                <c:pt idx="1">
                  <c:v>3.2786885245901641E-2</c:v>
                </c:pt>
                <c:pt idx="2">
                  <c:v>0.65573770491803274</c:v>
                </c:pt>
                <c:pt idx="3">
                  <c:v>6.5573770491803282E-2</c:v>
                </c:pt>
                <c:pt idx="4">
                  <c:v>0.14754098360655737</c:v>
                </c:pt>
                <c:pt idx="5">
                  <c:v>0</c:v>
                </c:pt>
                <c:pt idx="6">
                  <c:v>9.8360655737704916E-2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D-B148-82E8-59E3CE2D5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840592"/>
        <c:axId val="1512877408"/>
      </c:barChart>
      <c:catAx>
        <c:axId val="151284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877408"/>
        <c:crosses val="autoZero"/>
        <c:auto val="1"/>
        <c:lblAlgn val="ctr"/>
        <c:lblOffset val="100"/>
        <c:noMultiLvlLbl val="0"/>
      </c:catAx>
      <c:valAx>
        <c:axId val="151287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84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Nelson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Gender'!$T$105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Gender'!$S$106:$S$113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Gender'!$T$106:$T$113</c:f>
              <c:numCache>
                <c:formatCode>0.0%</c:formatCode>
                <c:ptCount val="8"/>
                <c:pt idx="0">
                  <c:v>2.8116213683223992E-2</c:v>
                </c:pt>
                <c:pt idx="1">
                  <c:v>7.4976569821930648E-3</c:v>
                </c:pt>
                <c:pt idx="2">
                  <c:v>0.88472352389878162</c:v>
                </c:pt>
                <c:pt idx="3">
                  <c:v>5.6232427366447986E-3</c:v>
                </c:pt>
                <c:pt idx="4">
                  <c:v>5.8052434456928842E-2</c:v>
                </c:pt>
                <c:pt idx="5">
                  <c:v>0</c:v>
                </c:pt>
                <c:pt idx="6">
                  <c:v>9.3720712277413302E-3</c:v>
                </c:pt>
                <c:pt idx="7">
                  <c:v>4.6860356138706651E-3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B-434C-94F3-6E4DC10B8ADF}"/>
            </c:ext>
          </c:extLst>
        </c:ser>
        <c:ser>
          <c:idx val="1"/>
          <c:order val="1"/>
          <c:tx>
            <c:strRef>
              <c:f>'Ethnicity and Gender'!$U$105</c:f>
              <c:strCache>
                <c:ptCount val="1"/>
                <c:pt idx="0">
                  <c:v>2008 - 2017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Gender'!$S$106:$S$113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Gender'!$U$106:$U$113</c:f>
              <c:numCache>
                <c:formatCode>0.0%</c:formatCode>
                <c:ptCount val="8"/>
                <c:pt idx="0">
                  <c:v>2.1897810218978103E-2</c:v>
                </c:pt>
                <c:pt idx="1">
                  <c:v>7.2992700729927005E-3</c:v>
                </c:pt>
                <c:pt idx="2">
                  <c:v>0.91970802919708028</c:v>
                </c:pt>
                <c:pt idx="3">
                  <c:v>0</c:v>
                </c:pt>
                <c:pt idx="4">
                  <c:v>4.3795620437956206E-2</c:v>
                </c:pt>
                <c:pt idx="5">
                  <c:v>0</c:v>
                </c:pt>
                <c:pt idx="6">
                  <c:v>0</c:v>
                </c:pt>
                <c:pt idx="7">
                  <c:v>7.2992700729927005E-3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B-434C-94F3-6E4DC10B8ADF}"/>
            </c:ext>
          </c:extLst>
        </c:ser>
        <c:ser>
          <c:idx val="2"/>
          <c:order val="2"/>
          <c:tx>
            <c:strRef>
              <c:f>'Ethnicity and Gender'!$V$105</c:f>
              <c:strCache>
                <c:ptCount val="1"/>
                <c:pt idx="0">
                  <c:v>2017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Gender'!$S$106:$S$113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Gender'!$V$106:$V$113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0.93333333333333335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B-434C-94F3-6E4DC10B8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068144"/>
        <c:axId val="1465359664"/>
      </c:barChart>
      <c:catAx>
        <c:axId val="152706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359664"/>
        <c:crosses val="autoZero"/>
        <c:auto val="1"/>
        <c:lblAlgn val="ctr"/>
        <c:lblOffset val="100"/>
        <c:noMultiLvlLbl val="0"/>
      </c:catAx>
      <c:valAx>
        <c:axId val="1465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06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Vancouver</a:t>
            </a:r>
            <a:r>
              <a:rPr lang="en-US" baseline="0"/>
              <a:t>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Ethnicity!$T$1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Ethnicity!$S$2:$S$9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Ethnicity!$T$2:$T$9</c:f>
              <c:numCache>
                <c:formatCode>0.0%</c:formatCode>
                <c:ptCount val="8"/>
                <c:pt idx="0">
                  <c:v>0.38892124035521908</c:v>
                </c:pt>
                <c:pt idx="1">
                  <c:v>1.0263502693259572E-2</c:v>
                </c:pt>
                <c:pt idx="2">
                  <c:v>0.46148557933388329</c:v>
                </c:pt>
                <c:pt idx="3">
                  <c:v>1.7688164216043092E-2</c:v>
                </c:pt>
                <c:pt idx="4">
                  <c:v>2.2492356966079489E-2</c:v>
                </c:pt>
                <c:pt idx="5">
                  <c:v>1.8755762604940069E-2</c:v>
                </c:pt>
                <c:pt idx="6">
                  <c:v>6.0060497242037499E-2</c:v>
                </c:pt>
                <c:pt idx="7">
                  <c:v>2.4263599747658565E-3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6-F544-A830-381A90EAB3D2}"/>
            </c:ext>
          </c:extLst>
        </c:ser>
        <c:ser>
          <c:idx val="1"/>
          <c:order val="1"/>
          <c:tx>
            <c:strRef>
              <c:f>Ethnicity!$U$1</c:f>
              <c:strCache>
                <c:ptCount val="1"/>
                <c:pt idx="0">
                  <c:v>2008 - 2017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Ethnicity!$S$2:$S$9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Ethnicity!$U$2:$U$9</c:f>
              <c:numCache>
                <c:formatCode>0.0%</c:formatCode>
                <c:ptCount val="8"/>
                <c:pt idx="0">
                  <c:v>6.8872359834397587E-2</c:v>
                </c:pt>
                <c:pt idx="1">
                  <c:v>5.1049049189530557E-2</c:v>
                </c:pt>
                <c:pt idx="2">
                  <c:v>0.59687039505999584</c:v>
                </c:pt>
                <c:pt idx="3">
                  <c:v>2.8056510654223096E-2</c:v>
                </c:pt>
                <c:pt idx="4">
                  <c:v>0.16999976609828549</c:v>
                </c:pt>
                <c:pt idx="5">
                  <c:v>3.6313241176057817E-2</c:v>
                </c:pt>
                <c:pt idx="6">
                  <c:v>4.4827263583842071E-2</c:v>
                </c:pt>
                <c:pt idx="7">
                  <c:v>4.011414403667579E-3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6-F544-A830-381A90EAB3D2}"/>
            </c:ext>
          </c:extLst>
        </c:ser>
        <c:ser>
          <c:idx val="2"/>
          <c:order val="2"/>
          <c:tx>
            <c:strRef>
              <c:f>Ethnicity!$V$1</c:f>
              <c:strCache>
                <c:ptCount val="1"/>
                <c:pt idx="0">
                  <c:v>2017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Ethnicity!$S$2:$S$9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Ethnicity!$V$2:$V$9</c:f>
              <c:numCache>
                <c:formatCode>0.0%</c:formatCode>
                <c:ptCount val="8"/>
                <c:pt idx="0">
                  <c:v>5.9603760913364674E-2</c:v>
                </c:pt>
                <c:pt idx="1">
                  <c:v>5.2887844190732038E-2</c:v>
                </c:pt>
                <c:pt idx="2">
                  <c:v>0.60493619879113503</c:v>
                </c:pt>
                <c:pt idx="3">
                  <c:v>2.2834116856950974E-2</c:v>
                </c:pt>
                <c:pt idx="4">
                  <c:v>0.17343854936198791</c:v>
                </c:pt>
                <c:pt idx="5">
                  <c:v>3.0221625251846879E-2</c:v>
                </c:pt>
                <c:pt idx="6">
                  <c:v>5.3055742108797849E-2</c:v>
                </c:pt>
                <c:pt idx="7">
                  <c:v>3.0221625251846875E-3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6-F544-A830-381A90EAB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278000"/>
        <c:axId val="1198929664"/>
      </c:barChart>
      <c:catAx>
        <c:axId val="125227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29664"/>
        <c:crosses val="autoZero"/>
        <c:auto val="1"/>
        <c:lblAlgn val="ctr"/>
        <c:lblOffset val="100"/>
        <c:noMultiLvlLbl val="0"/>
      </c:catAx>
      <c:valAx>
        <c:axId val="11989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27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Nelson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Gender'!$T$118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Gender'!$S$119:$S$126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Gender'!$T$119:$T$126</c:f>
              <c:numCache>
                <c:formatCode>0.0%</c:formatCode>
                <c:ptCount val="8"/>
                <c:pt idx="0">
                  <c:v>2.4390243902439025E-2</c:v>
                </c:pt>
                <c:pt idx="1">
                  <c:v>5.08130081300813E-3</c:v>
                </c:pt>
                <c:pt idx="2">
                  <c:v>0.90040650406504064</c:v>
                </c:pt>
                <c:pt idx="3">
                  <c:v>5.08130081300813E-3</c:v>
                </c:pt>
                <c:pt idx="4">
                  <c:v>5.188199389623601E-2</c:v>
                </c:pt>
                <c:pt idx="5">
                  <c:v>0</c:v>
                </c:pt>
                <c:pt idx="6">
                  <c:v>7.1138211382113818E-3</c:v>
                </c:pt>
                <c:pt idx="7">
                  <c:v>4.0650406504065045E-3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034E-8E2E-E83244999099}"/>
            </c:ext>
          </c:extLst>
        </c:ser>
        <c:ser>
          <c:idx val="1"/>
          <c:order val="1"/>
          <c:tx>
            <c:strRef>
              <c:f>'Ethnicity and Gender'!$U$118</c:f>
              <c:strCache>
                <c:ptCount val="1"/>
                <c:pt idx="0">
                  <c:v>2008 - 2017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Gender'!$S$119:$S$126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Gender'!$U$119:$U$126</c:f>
              <c:numCache>
                <c:formatCode>0.0%</c:formatCode>
                <c:ptCount val="8"/>
                <c:pt idx="0">
                  <c:v>1.0471204188481676E-2</c:v>
                </c:pt>
                <c:pt idx="1">
                  <c:v>1.3961605584642234E-2</c:v>
                </c:pt>
                <c:pt idx="2">
                  <c:v>0.90226876090750441</c:v>
                </c:pt>
                <c:pt idx="3">
                  <c:v>1.5706806282722512E-2</c:v>
                </c:pt>
                <c:pt idx="4">
                  <c:v>3.8394415357766144E-2</c:v>
                </c:pt>
                <c:pt idx="5">
                  <c:v>3.4904013961605585E-3</c:v>
                </c:pt>
                <c:pt idx="6">
                  <c:v>6.9808027923211171E-3</c:v>
                </c:pt>
                <c:pt idx="7">
                  <c:v>8.7260034904013961E-3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D-034E-8E2E-E83244999099}"/>
            </c:ext>
          </c:extLst>
        </c:ser>
        <c:ser>
          <c:idx val="2"/>
          <c:order val="2"/>
          <c:tx>
            <c:strRef>
              <c:f>'Ethnicity and Gender'!$V$118</c:f>
              <c:strCache>
                <c:ptCount val="1"/>
                <c:pt idx="0">
                  <c:v>2017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Gender'!$S$119:$S$126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Gender'!$V$119:$V$126</c:f>
              <c:numCache>
                <c:formatCode>0.0%</c:formatCode>
                <c:ptCount val="8"/>
                <c:pt idx="0">
                  <c:v>5.4054054054054057E-2</c:v>
                </c:pt>
                <c:pt idx="1">
                  <c:v>0</c:v>
                </c:pt>
                <c:pt idx="2">
                  <c:v>0.89189189189189189</c:v>
                </c:pt>
                <c:pt idx="3">
                  <c:v>0</c:v>
                </c:pt>
                <c:pt idx="4">
                  <c:v>5.4054054054054057E-2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FD-034E-8E2E-E83244999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6549776"/>
        <c:axId val="1516984224"/>
      </c:barChart>
      <c:catAx>
        <c:axId val="151654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984224"/>
        <c:crosses val="autoZero"/>
        <c:auto val="1"/>
        <c:lblAlgn val="ctr"/>
        <c:lblOffset val="100"/>
        <c:noMultiLvlLbl val="0"/>
      </c:catAx>
      <c:valAx>
        <c:axId val="15169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54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Westminster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Gender'!$T$131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Gender'!$S$132:$S$139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Gender'!$T$132:$T$139</c:f>
              <c:numCache>
                <c:formatCode>0.0%</c:formatCode>
                <c:ptCount val="8"/>
                <c:pt idx="0">
                  <c:v>0.24567814476458186</c:v>
                </c:pt>
                <c:pt idx="1">
                  <c:v>2.2909346451159524E-2</c:v>
                </c:pt>
                <c:pt idx="2">
                  <c:v>0.55966268446943079</c:v>
                </c:pt>
                <c:pt idx="3">
                  <c:v>1.7146872803935349E-2</c:v>
                </c:pt>
                <c:pt idx="4">
                  <c:v>3.4429454749859471E-2</c:v>
                </c:pt>
                <c:pt idx="5">
                  <c:v>1.7006324666198173E-2</c:v>
                </c:pt>
                <c:pt idx="6">
                  <c:v>8.5453267744202394E-2</c:v>
                </c:pt>
                <c:pt idx="7">
                  <c:v>3.5137034434293743E-3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0-F447-99BE-AA389C5222D1}"/>
            </c:ext>
          </c:extLst>
        </c:ser>
        <c:ser>
          <c:idx val="1"/>
          <c:order val="1"/>
          <c:tx>
            <c:strRef>
              <c:f>'Ethnicity and Gender'!$U$131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Gender'!$S$132:$S$139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Gender'!$U$132:$U$139</c:f>
              <c:numCache>
                <c:formatCode>0.0%</c:formatCode>
                <c:ptCount val="8"/>
                <c:pt idx="0">
                  <c:v>5.7663125948406675E-2</c:v>
                </c:pt>
                <c:pt idx="1">
                  <c:v>2.7819929185634799E-2</c:v>
                </c:pt>
                <c:pt idx="2">
                  <c:v>0.68234699038947899</c:v>
                </c:pt>
                <c:pt idx="3">
                  <c:v>1.719777440566515E-2</c:v>
                </c:pt>
                <c:pt idx="4">
                  <c:v>0.13859382903388973</c:v>
                </c:pt>
                <c:pt idx="5">
                  <c:v>2.175012645422357E-2</c:v>
                </c:pt>
                <c:pt idx="6">
                  <c:v>5.3110773899848251E-2</c:v>
                </c:pt>
                <c:pt idx="7">
                  <c:v>1.5174506828528073E-3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0-F447-99BE-AA389C5222D1}"/>
            </c:ext>
          </c:extLst>
        </c:ser>
        <c:ser>
          <c:idx val="2"/>
          <c:order val="2"/>
          <c:tx>
            <c:strRef>
              <c:f>'Ethnicity and Gender'!$V$131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Gender'!$S$132:$S$139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Gender'!$V$132:$V$139</c:f>
              <c:numCache>
                <c:formatCode>0.0%</c:formatCode>
                <c:ptCount val="8"/>
                <c:pt idx="0">
                  <c:v>5.2083333333333336E-2</c:v>
                </c:pt>
                <c:pt idx="1">
                  <c:v>3.125E-2</c:v>
                </c:pt>
                <c:pt idx="2">
                  <c:v>0.71354166666666663</c:v>
                </c:pt>
                <c:pt idx="3">
                  <c:v>5.208333333333333E-3</c:v>
                </c:pt>
                <c:pt idx="4">
                  <c:v>0.140625</c:v>
                </c:pt>
                <c:pt idx="5">
                  <c:v>1.5625E-2</c:v>
                </c:pt>
                <c:pt idx="6">
                  <c:v>4.1666666666666664E-2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0-F447-99BE-AA389C52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7565504"/>
        <c:axId val="1460345760"/>
      </c:barChart>
      <c:catAx>
        <c:axId val="15175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345760"/>
        <c:crosses val="autoZero"/>
        <c:auto val="1"/>
        <c:lblAlgn val="ctr"/>
        <c:lblOffset val="100"/>
        <c:noMultiLvlLbl val="0"/>
      </c:catAx>
      <c:valAx>
        <c:axId val="146034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75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Westminster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Gender'!$T$144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Gender'!$S$145:$S$152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Gender'!$T$145:$T$152</c:f>
              <c:numCache>
                <c:formatCode>0.0%</c:formatCode>
                <c:ptCount val="8"/>
                <c:pt idx="0">
                  <c:v>0.21205942324497523</c:v>
                </c:pt>
                <c:pt idx="1">
                  <c:v>2.7090008738712496E-2</c:v>
                </c:pt>
                <c:pt idx="2">
                  <c:v>0.59685406350131076</c:v>
                </c:pt>
                <c:pt idx="3">
                  <c:v>1.9225167491989513E-2</c:v>
                </c:pt>
                <c:pt idx="4">
                  <c:v>3.1172614712308814E-2</c:v>
                </c:pt>
                <c:pt idx="5">
                  <c:v>2.0244683949898049E-2</c:v>
                </c:pt>
                <c:pt idx="6">
                  <c:v>8.0104864549956301E-2</c:v>
                </c:pt>
                <c:pt idx="7">
                  <c:v>2.7672589571803088E-3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9-8F4F-8009-DD6DDC6F020E}"/>
            </c:ext>
          </c:extLst>
        </c:ser>
        <c:ser>
          <c:idx val="1"/>
          <c:order val="1"/>
          <c:tx>
            <c:strRef>
              <c:f>'Ethnicity and Gender'!$U$144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Gender'!$S$145:$S$152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Gender'!$U$145:$U$152</c:f>
              <c:numCache>
                <c:formatCode>0.0%</c:formatCode>
                <c:ptCount val="8"/>
                <c:pt idx="0">
                  <c:v>5.8210472801220131E-2</c:v>
                </c:pt>
                <c:pt idx="1">
                  <c:v>5.5668530757498731E-2</c:v>
                </c:pt>
                <c:pt idx="2">
                  <c:v>0.66814946619217086</c:v>
                </c:pt>
                <c:pt idx="3">
                  <c:v>2.1098118962887647E-2</c:v>
                </c:pt>
                <c:pt idx="4">
                  <c:v>8.1087951194712765E-2</c:v>
                </c:pt>
                <c:pt idx="5">
                  <c:v>4.1052364006100663E-2</c:v>
                </c:pt>
                <c:pt idx="6">
                  <c:v>7.1555668530757496E-2</c:v>
                </c:pt>
                <c:pt idx="7">
                  <c:v>3.1774275546517538E-3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9-8F4F-8009-DD6DDC6F020E}"/>
            </c:ext>
          </c:extLst>
        </c:ser>
        <c:ser>
          <c:idx val="2"/>
          <c:order val="2"/>
          <c:tx>
            <c:strRef>
              <c:f>'Ethnicity and Gender'!$V$144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Gender'!$S$145:$S$152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Gender'!$V$145:$V$152</c:f>
              <c:numCache>
                <c:formatCode>0.0%</c:formatCode>
                <c:ptCount val="8"/>
                <c:pt idx="0">
                  <c:v>3.4293552812071332E-2</c:v>
                </c:pt>
                <c:pt idx="1">
                  <c:v>6.7215363511659812E-2</c:v>
                </c:pt>
                <c:pt idx="2">
                  <c:v>0.66529492455418382</c:v>
                </c:pt>
                <c:pt idx="3">
                  <c:v>1.3717421124828532E-2</c:v>
                </c:pt>
                <c:pt idx="4">
                  <c:v>9.327846364883402E-2</c:v>
                </c:pt>
                <c:pt idx="5">
                  <c:v>5.2126200274348423E-2</c:v>
                </c:pt>
                <c:pt idx="6">
                  <c:v>7.1330589849108367E-2</c:v>
                </c:pt>
                <c:pt idx="7">
                  <c:v>2.7434842249657062E-3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9-8F4F-8009-DD6DDC6F0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7432352"/>
        <c:axId val="1460403616"/>
      </c:barChart>
      <c:catAx>
        <c:axId val="15174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403616"/>
        <c:crosses val="autoZero"/>
        <c:auto val="1"/>
        <c:lblAlgn val="ctr"/>
        <c:lblOffset val="100"/>
        <c:noMultiLvlLbl val="0"/>
      </c:catAx>
      <c:valAx>
        <c:axId val="146040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743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Oak Bay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Gender'!$T$157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Gender'!$S$158:$S$165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Gender'!$T$158:$T$165</c:f>
              <c:numCache>
                <c:formatCode>0.0%</c:formatCode>
                <c:ptCount val="8"/>
                <c:pt idx="0">
                  <c:v>7.9594017094017089E-2</c:v>
                </c:pt>
                <c:pt idx="1">
                  <c:v>3.205128205128205E-3</c:v>
                </c:pt>
                <c:pt idx="2">
                  <c:v>0.87072649572649574</c:v>
                </c:pt>
                <c:pt idx="3">
                  <c:v>6.9444444444444441E-3</c:v>
                </c:pt>
                <c:pt idx="4">
                  <c:v>1.6025641025641024E-2</c:v>
                </c:pt>
                <c:pt idx="5">
                  <c:v>6.41025641025641E-3</c:v>
                </c:pt>
                <c:pt idx="6">
                  <c:v>1.3354700854700854E-2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7-AD41-BE5D-C6A3DD63EF68}"/>
            </c:ext>
          </c:extLst>
        </c:ser>
        <c:ser>
          <c:idx val="1"/>
          <c:order val="1"/>
          <c:tx>
            <c:strRef>
              <c:f>'Ethnicity and Gender'!$U$157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Gender'!$S$158:$S$165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Gender'!$U$158:$U$165</c:f>
              <c:numCache>
                <c:formatCode>0.0%</c:formatCode>
                <c:ptCount val="8"/>
                <c:pt idx="0">
                  <c:v>2.1621621621621623E-2</c:v>
                </c:pt>
                <c:pt idx="1">
                  <c:v>5.4054054054054057E-3</c:v>
                </c:pt>
                <c:pt idx="2">
                  <c:v>0.88108108108108107</c:v>
                </c:pt>
                <c:pt idx="3">
                  <c:v>2.1621621621621623E-2</c:v>
                </c:pt>
                <c:pt idx="4">
                  <c:v>4.8648648648648651E-2</c:v>
                </c:pt>
                <c:pt idx="5">
                  <c:v>1.0810810810810811E-2</c:v>
                </c:pt>
                <c:pt idx="6">
                  <c:v>1.0810810810810811E-2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A7-AD41-BE5D-C6A3DD63EF68}"/>
            </c:ext>
          </c:extLst>
        </c:ser>
        <c:ser>
          <c:idx val="2"/>
          <c:order val="2"/>
          <c:tx>
            <c:strRef>
              <c:f>'Ethnicity and Gender'!$V$157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Gender'!$S$158:$S$165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Gender'!$V$158:$V$165</c:f>
              <c:numCache>
                <c:formatCode>0.0%</c:formatCode>
                <c:ptCount val="8"/>
                <c:pt idx="0">
                  <c:v>3.5714285714285712E-2</c:v>
                </c:pt>
                <c:pt idx="1">
                  <c:v>0</c:v>
                </c:pt>
                <c:pt idx="2">
                  <c:v>0.8214285714285714</c:v>
                </c:pt>
                <c:pt idx="3">
                  <c:v>7.1428571428571425E-2</c:v>
                </c:pt>
                <c:pt idx="4">
                  <c:v>3.5714285714285712E-2</c:v>
                </c:pt>
                <c:pt idx="5">
                  <c:v>3.5714285714285712E-2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A7-AD41-BE5D-C6A3DD63E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293968"/>
        <c:axId val="1511589568"/>
      </c:barChart>
      <c:catAx>
        <c:axId val="152729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589568"/>
        <c:crosses val="autoZero"/>
        <c:auto val="1"/>
        <c:lblAlgn val="ctr"/>
        <c:lblOffset val="100"/>
        <c:noMultiLvlLbl val="0"/>
      </c:catAx>
      <c:valAx>
        <c:axId val="15115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29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Oak Bay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Gender'!$T$170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Gender'!$S$171:$S$178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Gender'!$T$171:$T$178</c:f>
              <c:numCache>
                <c:formatCode>0.0%</c:formatCode>
                <c:ptCount val="8"/>
                <c:pt idx="0">
                  <c:v>6.4078866296980896E-2</c:v>
                </c:pt>
                <c:pt idx="1">
                  <c:v>3.0807147258163892E-3</c:v>
                </c:pt>
                <c:pt idx="2">
                  <c:v>0.88724584103512016</c:v>
                </c:pt>
                <c:pt idx="3">
                  <c:v>3.6968576709796672E-3</c:v>
                </c:pt>
                <c:pt idx="4">
                  <c:v>1.3555144793592114E-2</c:v>
                </c:pt>
                <c:pt idx="5">
                  <c:v>5.5452865064695009E-3</c:v>
                </c:pt>
                <c:pt idx="6">
                  <c:v>1.9716574245224893E-2</c:v>
                </c:pt>
                <c:pt idx="7">
                  <c:v>1.2322858903265558E-3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E-D947-A8C8-F0C28EDFAB6C}"/>
            </c:ext>
          </c:extLst>
        </c:ser>
        <c:ser>
          <c:idx val="1"/>
          <c:order val="1"/>
          <c:tx>
            <c:strRef>
              <c:f>'Ethnicity and Gender'!$U$170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Gender'!$S$171:$S$178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Gender'!$U$171:$U$178</c:f>
              <c:numCache>
                <c:formatCode>0.0%</c:formatCode>
                <c:ptCount val="8"/>
                <c:pt idx="0">
                  <c:v>1.9169329073482427E-2</c:v>
                </c:pt>
                <c:pt idx="1">
                  <c:v>1.9169329073482427E-2</c:v>
                </c:pt>
                <c:pt idx="2">
                  <c:v>0.85623003194888181</c:v>
                </c:pt>
                <c:pt idx="3">
                  <c:v>8.5197018104366355E-3</c:v>
                </c:pt>
                <c:pt idx="4">
                  <c:v>5.5378061767838126E-2</c:v>
                </c:pt>
                <c:pt idx="5">
                  <c:v>1.0649627263045794E-2</c:v>
                </c:pt>
                <c:pt idx="6">
                  <c:v>2.3429179978700747E-2</c:v>
                </c:pt>
                <c:pt idx="7">
                  <c:v>7.4547390841320556E-3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E-D947-A8C8-F0C28EDFAB6C}"/>
            </c:ext>
          </c:extLst>
        </c:ser>
        <c:ser>
          <c:idx val="2"/>
          <c:order val="2"/>
          <c:tx>
            <c:strRef>
              <c:f>'Ethnicity and Gender'!$V$170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Gender'!$S$171:$S$178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Gender'!$V$171:$V$178</c:f>
              <c:numCache>
                <c:formatCode>0.0%</c:formatCode>
                <c:ptCount val="8"/>
                <c:pt idx="0">
                  <c:v>3.3333333333333333E-2</c:v>
                </c:pt>
                <c:pt idx="1">
                  <c:v>2.5000000000000001E-2</c:v>
                </c:pt>
                <c:pt idx="2">
                  <c:v>0.81666666666666665</c:v>
                </c:pt>
                <c:pt idx="3">
                  <c:v>2.5000000000000001E-2</c:v>
                </c:pt>
                <c:pt idx="4">
                  <c:v>6.6666666666666666E-2</c:v>
                </c:pt>
                <c:pt idx="5">
                  <c:v>1.6666666666666666E-2</c:v>
                </c:pt>
                <c:pt idx="6">
                  <c:v>1.6666666666666666E-2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3E-D947-A8C8-F0C28EDFA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613120"/>
        <c:axId val="1513808016"/>
      </c:barChart>
      <c:catAx>
        <c:axId val="152761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808016"/>
        <c:crosses val="autoZero"/>
        <c:auto val="1"/>
        <c:lblAlgn val="ctr"/>
        <c:lblOffset val="100"/>
        <c:noMultiLvlLbl val="0"/>
      </c:catAx>
      <c:valAx>
        <c:axId val="151380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61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 Moody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Gender'!$T$183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Gender'!$S$184:$S$191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Gender'!$T$184:$T$191</c:f>
              <c:numCache>
                <c:formatCode>0.0%</c:formatCode>
                <c:ptCount val="8"/>
                <c:pt idx="0">
                  <c:v>0.21127579192095322</c:v>
                </c:pt>
                <c:pt idx="1">
                  <c:v>9.0090090090090089E-3</c:v>
                </c:pt>
                <c:pt idx="2">
                  <c:v>0.66172624237140365</c:v>
                </c:pt>
                <c:pt idx="3">
                  <c:v>1.8889857599535018E-2</c:v>
                </c:pt>
                <c:pt idx="4">
                  <c:v>2.3255813953488372E-2</c:v>
                </c:pt>
                <c:pt idx="5">
                  <c:v>3.6907875617553036E-2</c:v>
                </c:pt>
                <c:pt idx="6">
                  <c:v>2.2377215925603024E-2</c:v>
                </c:pt>
                <c:pt idx="7">
                  <c:v>2.906131938390003E-3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C-FA44-AE5C-F21F42639168}"/>
            </c:ext>
          </c:extLst>
        </c:ser>
        <c:ser>
          <c:idx val="1"/>
          <c:order val="1"/>
          <c:tx>
            <c:strRef>
              <c:f>'Ethnicity and Gender'!$U$183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Gender'!$S$184:$S$191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Gender'!$U$184:$U$191</c:f>
              <c:numCache>
                <c:formatCode>0.0%</c:formatCode>
                <c:ptCount val="8"/>
                <c:pt idx="0">
                  <c:v>6.6127847171197643E-2</c:v>
                </c:pt>
                <c:pt idx="1">
                  <c:v>2.4246877296105803E-2</c:v>
                </c:pt>
                <c:pt idx="2">
                  <c:v>0.75826598089639974</c:v>
                </c:pt>
                <c:pt idx="3">
                  <c:v>1.4695077149155033E-2</c:v>
                </c:pt>
                <c:pt idx="4">
                  <c:v>4.9228508449669361E-2</c:v>
                </c:pt>
                <c:pt idx="5">
                  <c:v>5.0698016164584865E-2</c:v>
                </c:pt>
                <c:pt idx="6">
                  <c:v>3.1594415870683318E-2</c:v>
                </c:pt>
                <c:pt idx="7">
                  <c:v>5.1432770022042619E-3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C-FA44-AE5C-F21F42639168}"/>
            </c:ext>
          </c:extLst>
        </c:ser>
        <c:ser>
          <c:idx val="2"/>
          <c:order val="2"/>
          <c:tx>
            <c:strRef>
              <c:f>'Ethnicity and Gender'!$V$183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Gender'!$S$184:$S$191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Gender'!$V$184:$V$191</c:f>
              <c:numCache>
                <c:formatCode>0.0%</c:formatCode>
                <c:ptCount val="8"/>
                <c:pt idx="0">
                  <c:v>1.8987341772151899E-2</c:v>
                </c:pt>
                <c:pt idx="1">
                  <c:v>1.2658227848101266E-2</c:v>
                </c:pt>
                <c:pt idx="2">
                  <c:v>0.86708860759493667</c:v>
                </c:pt>
                <c:pt idx="3">
                  <c:v>6.3291139240506328E-3</c:v>
                </c:pt>
                <c:pt idx="4">
                  <c:v>3.1645569620253167E-2</c:v>
                </c:pt>
                <c:pt idx="5">
                  <c:v>3.7974683544303799E-2</c:v>
                </c:pt>
                <c:pt idx="6">
                  <c:v>2.5316455696202531E-2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8C-FA44-AE5C-F21F42639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3761008"/>
        <c:axId val="1528920448"/>
      </c:barChart>
      <c:catAx>
        <c:axId val="151376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8920448"/>
        <c:crosses val="autoZero"/>
        <c:auto val="1"/>
        <c:lblAlgn val="ctr"/>
        <c:lblOffset val="100"/>
        <c:noMultiLvlLbl val="0"/>
      </c:catAx>
      <c:valAx>
        <c:axId val="15289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76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 Moody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Gender'!$T$196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Gender'!$S$197:$S$204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Gender'!$T$197:$T$204</c:f>
              <c:numCache>
                <c:formatCode>0.0%</c:formatCode>
                <c:ptCount val="8"/>
                <c:pt idx="0">
                  <c:v>0.18590335487842413</c:v>
                </c:pt>
                <c:pt idx="1">
                  <c:v>9.2336103416435829E-3</c:v>
                </c:pt>
                <c:pt idx="2">
                  <c:v>0.68451831332717761</c:v>
                </c:pt>
                <c:pt idx="3">
                  <c:v>1.4158202523853494E-2</c:v>
                </c:pt>
                <c:pt idx="4">
                  <c:v>2.2160664819944598E-2</c:v>
                </c:pt>
                <c:pt idx="5">
                  <c:v>4.339796860572484E-2</c:v>
                </c:pt>
                <c:pt idx="6">
                  <c:v>2.4315173899661435E-2</c:v>
                </c:pt>
                <c:pt idx="7">
                  <c:v>4.0012311480455524E-3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D-7449-8DA3-176CC92D1346}"/>
            </c:ext>
          </c:extLst>
        </c:ser>
        <c:ser>
          <c:idx val="1"/>
          <c:order val="1"/>
          <c:tx>
            <c:strRef>
              <c:f>'Ethnicity and Gender'!$U$196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Gender'!$S$197:$S$204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Gender'!$U$197:$U$204</c:f>
              <c:numCache>
                <c:formatCode>0.0%</c:formatCode>
                <c:ptCount val="8"/>
                <c:pt idx="0">
                  <c:v>5.8656957928802586E-2</c:v>
                </c:pt>
                <c:pt idx="1">
                  <c:v>3.6610032362459549E-2</c:v>
                </c:pt>
                <c:pt idx="2">
                  <c:v>0.67394822006472488</c:v>
                </c:pt>
                <c:pt idx="3">
                  <c:v>2.3260517799352752E-2</c:v>
                </c:pt>
                <c:pt idx="4">
                  <c:v>3.4587378640776698E-2</c:v>
                </c:pt>
                <c:pt idx="5">
                  <c:v>0.11104368932038836</c:v>
                </c:pt>
                <c:pt idx="6">
                  <c:v>5.9668284789644012E-2</c:v>
                </c:pt>
                <c:pt idx="7">
                  <c:v>2.2249190938511327E-3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D-7449-8DA3-176CC92D1346}"/>
            </c:ext>
          </c:extLst>
        </c:ser>
        <c:ser>
          <c:idx val="2"/>
          <c:order val="2"/>
          <c:tx>
            <c:strRef>
              <c:f>'Ethnicity and Gender'!$V$196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Gender'!$S$197:$S$204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Gender'!$V$197:$V$204</c:f>
              <c:numCache>
                <c:formatCode>0.0%</c:formatCode>
                <c:ptCount val="8"/>
                <c:pt idx="0">
                  <c:v>3.1835205992509365E-2</c:v>
                </c:pt>
                <c:pt idx="1">
                  <c:v>3.5580524344569285E-2</c:v>
                </c:pt>
                <c:pt idx="2">
                  <c:v>0.73782771535580527</c:v>
                </c:pt>
                <c:pt idx="3">
                  <c:v>1.4981273408239701E-2</c:v>
                </c:pt>
                <c:pt idx="4">
                  <c:v>4.1198501872659173E-2</c:v>
                </c:pt>
                <c:pt idx="5">
                  <c:v>8.0524344569288392E-2</c:v>
                </c:pt>
                <c:pt idx="6">
                  <c:v>5.4307116104868915E-2</c:v>
                </c:pt>
                <c:pt idx="7">
                  <c:v>3.7453183520599251E-3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D-7449-8DA3-176CC92D1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573920"/>
        <c:axId val="1512296832"/>
      </c:barChart>
      <c:catAx>
        <c:axId val="153057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296832"/>
        <c:crosses val="autoZero"/>
        <c:auto val="1"/>
        <c:lblAlgn val="ctr"/>
        <c:lblOffset val="100"/>
        <c:noMultiLvlLbl val="0"/>
      </c:catAx>
      <c:valAx>
        <c:axId val="15122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57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Saanich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Gender'!$T$209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Gender'!$S$210:$S$217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Gender'!$T$210:$T$217</c:f>
              <c:numCache>
                <c:formatCode>0.0%</c:formatCode>
                <c:ptCount val="8"/>
                <c:pt idx="0">
                  <c:v>0.14310539577721784</c:v>
                </c:pt>
                <c:pt idx="1">
                  <c:v>9.8184029889651584E-3</c:v>
                </c:pt>
                <c:pt idx="2">
                  <c:v>0.74055087322964641</c:v>
                </c:pt>
                <c:pt idx="3">
                  <c:v>7.0379702841254672E-3</c:v>
                </c:pt>
                <c:pt idx="4">
                  <c:v>3.3628779979144943E-2</c:v>
                </c:pt>
                <c:pt idx="5">
                  <c:v>8.8626292466765146E-3</c:v>
                </c:pt>
                <c:pt idx="6">
                  <c:v>4.909201494482579E-2</c:v>
                </c:pt>
                <c:pt idx="7">
                  <c:v>1.4771048744460858E-3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7-D440-9F6A-7DC765B292CB}"/>
            </c:ext>
          </c:extLst>
        </c:ser>
        <c:ser>
          <c:idx val="1"/>
          <c:order val="1"/>
          <c:tx>
            <c:strRef>
              <c:f>'Ethnicity and Gender'!$U$209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Gender'!$S$210:$S$217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Gender'!$U$210:$U$217</c:f>
              <c:numCache>
                <c:formatCode>0.0%</c:formatCode>
                <c:ptCount val="8"/>
                <c:pt idx="0">
                  <c:v>8.8669950738916262E-3</c:v>
                </c:pt>
                <c:pt idx="1">
                  <c:v>1.1822660098522168E-2</c:v>
                </c:pt>
                <c:pt idx="2">
                  <c:v>0.8571428571428571</c:v>
                </c:pt>
                <c:pt idx="3">
                  <c:v>5.9113300492610842E-3</c:v>
                </c:pt>
                <c:pt idx="4">
                  <c:v>9.1625615763546803E-2</c:v>
                </c:pt>
                <c:pt idx="5">
                  <c:v>6.8965517241379309E-3</c:v>
                </c:pt>
                <c:pt idx="6">
                  <c:v>8.8669950738916262E-3</c:v>
                </c:pt>
                <c:pt idx="7">
                  <c:v>8.8669950738916262E-3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67-D440-9F6A-7DC765B292CB}"/>
            </c:ext>
          </c:extLst>
        </c:ser>
        <c:ser>
          <c:idx val="2"/>
          <c:order val="2"/>
          <c:tx>
            <c:strRef>
              <c:f>'Ethnicity and Gender'!$V$209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Gender'!$S$210:$S$217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Gender'!$V$210:$V$217</c:f>
              <c:numCache>
                <c:formatCode>0.0%</c:formatCode>
                <c:ptCount val="8"/>
                <c:pt idx="0">
                  <c:v>0</c:v>
                </c:pt>
                <c:pt idx="1">
                  <c:v>2.1126760563380281E-2</c:v>
                </c:pt>
                <c:pt idx="2">
                  <c:v>0.78169014084507038</c:v>
                </c:pt>
                <c:pt idx="3">
                  <c:v>7.0422535211267607E-3</c:v>
                </c:pt>
                <c:pt idx="4">
                  <c:v>0.176056338028169</c:v>
                </c:pt>
                <c:pt idx="5">
                  <c:v>7.0422535211267607E-3</c:v>
                </c:pt>
                <c:pt idx="6">
                  <c:v>7.0422535211267607E-3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67-D440-9F6A-7DC765B29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9002176"/>
        <c:axId val="1517064352"/>
      </c:barChart>
      <c:catAx>
        <c:axId val="152900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7064352"/>
        <c:crosses val="autoZero"/>
        <c:auto val="1"/>
        <c:lblAlgn val="ctr"/>
        <c:lblOffset val="100"/>
        <c:noMultiLvlLbl val="0"/>
      </c:catAx>
      <c:valAx>
        <c:axId val="15170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00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Saanich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Gender'!$T$222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Gender'!$S$223:$S$230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Gender'!$T$223:$T$230</c:f>
              <c:numCache>
                <c:formatCode>0.0%</c:formatCode>
                <c:ptCount val="8"/>
                <c:pt idx="0">
                  <c:v>0.12783201326211088</c:v>
                </c:pt>
                <c:pt idx="1">
                  <c:v>1.0775465094860931E-2</c:v>
                </c:pt>
                <c:pt idx="2">
                  <c:v>0.75501934057837539</c:v>
                </c:pt>
                <c:pt idx="3">
                  <c:v>7.6441333578927979E-3</c:v>
                </c:pt>
                <c:pt idx="4">
                  <c:v>2.8547748411455937E-2</c:v>
                </c:pt>
                <c:pt idx="5">
                  <c:v>1.1143857063916006E-2</c:v>
                </c:pt>
                <c:pt idx="6">
                  <c:v>5.1759071652237983E-2</c:v>
                </c:pt>
                <c:pt idx="7">
                  <c:v>1.8419598452753729E-3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8-2B42-B973-05FB8D64B2B8}"/>
            </c:ext>
          </c:extLst>
        </c:ser>
        <c:ser>
          <c:idx val="1"/>
          <c:order val="1"/>
          <c:tx>
            <c:strRef>
              <c:f>'Ethnicity and Gender'!$U$222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Gender'!$S$223:$S$230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Gender'!$U$223:$U$230</c:f>
              <c:numCache>
                <c:formatCode>0.0%</c:formatCode>
                <c:ptCount val="8"/>
                <c:pt idx="0">
                  <c:v>2.1091811414392061E-2</c:v>
                </c:pt>
                <c:pt idx="1">
                  <c:v>1.8858560794044667E-2</c:v>
                </c:pt>
                <c:pt idx="2">
                  <c:v>0.84516129032258069</c:v>
                </c:pt>
                <c:pt idx="3">
                  <c:v>9.1811414392059549E-3</c:v>
                </c:pt>
                <c:pt idx="4">
                  <c:v>7.4193548387096769E-2</c:v>
                </c:pt>
                <c:pt idx="5">
                  <c:v>9.9255583126550868E-3</c:v>
                </c:pt>
                <c:pt idx="6">
                  <c:v>1.7866004962779156E-2</c:v>
                </c:pt>
                <c:pt idx="7">
                  <c:v>3.7220843672456576E-3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8-2B42-B973-05FB8D64B2B8}"/>
            </c:ext>
          </c:extLst>
        </c:ser>
        <c:ser>
          <c:idx val="2"/>
          <c:order val="2"/>
          <c:tx>
            <c:strRef>
              <c:f>'Ethnicity and Gender'!$V$222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Gender'!$S$223:$S$230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Gender'!$V$223:$V$230</c:f>
              <c:numCache>
                <c:formatCode>0.0%</c:formatCode>
                <c:ptCount val="8"/>
                <c:pt idx="0">
                  <c:v>1.338432122370937E-2</c:v>
                </c:pt>
                <c:pt idx="1">
                  <c:v>1.338432122370937E-2</c:v>
                </c:pt>
                <c:pt idx="2">
                  <c:v>0.80114722753346079</c:v>
                </c:pt>
                <c:pt idx="3">
                  <c:v>0</c:v>
                </c:pt>
                <c:pt idx="4">
                  <c:v>0.14340344168260039</c:v>
                </c:pt>
                <c:pt idx="5">
                  <c:v>5.7361376673040155E-3</c:v>
                </c:pt>
                <c:pt idx="6">
                  <c:v>1.7208413001912046E-2</c:v>
                </c:pt>
                <c:pt idx="7">
                  <c:v>5.7361376673040155E-3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28-2B42-B973-05FB8D64B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1999728"/>
        <c:axId val="1527129088"/>
      </c:barChart>
      <c:catAx>
        <c:axId val="151199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129088"/>
        <c:crosses val="autoZero"/>
        <c:auto val="1"/>
        <c:lblAlgn val="ctr"/>
        <c:lblOffset val="100"/>
        <c:noMultiLvlLbl val="0"/>
      </c:catAx>
      <c:valAx>
        <c:axId val="152712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99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Vancouver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Gender'!$T$261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Gender'!$S$262:$S$269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Gender'!$T$262:$T$269</c:f>
              <c:numCache>
                <c:formatCode>0.0%</c:formatCode>
                <c:ptCount val="8"/>
                <c:pt idx="0">
                  <c:v>0.24695808922938262</c:v>
                </c:pt>
                <c:pt idx="1">
                  <c:v>1.5772870662460567E-3</c:v>
                </c:pt>
                <c:pt idx="2">
                  <c:v>0.61987381703470035</c:v>
                </c:pt>
                <c:pt idx="3">
                  <c:v>5.4078413699864807E-3</c:v>
                </c:pt>
                <c:pt idx="4">
                  <c:v>5.6331680937359175E-3</c:v>
                </c:pt>
                <c:pt idx="5">
                  <c:v>9.1031996394772413E-2</c:v>
                </c:pt>
                <c:pt idx="6">
                  <c:v>2.185669220369536E-2</c:v>
                </c:pt>
                <c:pt idx="7">
                  <c:v>1.8026137899954935E-3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3-BF4F-B23A-25D4D27C6AB8}"/>
            </c:ext>
          </c:extLst>
        </c:ser>
        <c:ser>
          <c:idx val="1"/>
          <c:order val="1"/>
          <c:tx>
            <c:strRef>
              <c:f>'Ethnicity and Gender'!$U$261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Gender'!$S$262:$S$269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Gender'!$U$262:$U$269</c:f>
              <c:numCache>
                <c:formatCode>0.0%</c:formatCode>
                <c:ptCount val="8"/>
                <c:pt idx="0">
                  <c:v>5.0538525269262634E-2</c:v>
                </c:pt>
                <c:pt idx="1">
                  <c:v>1.4913007456503728E-2</c:v>
                </c:pt>
                <c:pt idx="2">
                  <c:v>0.61971830985915488</c:v>
                </c:pt>
                <c:pt idx="3">
                  <c:v>9.9420049710024858E-3</c:v>
                </c:pt>
                <c:pt idx="4">
                  <c:v>0.1499585749792875</c:v>
                </c:pt>
                <c:pt idx="5">
                  <c:v>0.11019055509527755</c:v>
                </c:pt>
                <c:pt idx="6">
                  <c:v>3.9768019884009943E-2</c:v>
                </c:pt>
                <c:pt idx="7">
                  <c:v>4.9710024855012429E-3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3-BF4F-B23A-25D4D27C6AB8}"/>
            </c:ext>
          </c:extLst>
        </c:ser>
        <c:ser>
          <c:idx val="2"/>
          <c:order val="2"/>
          <c:tx>
            <c:strRef>
              <c:f>'Ethnicity and Gender'!$V$261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Gender'!$S$262:$S$269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Gender'!$V$262:$V$269</c:f>
              <c:numCache>
                <c:formatCode>0.0%</c:formatCode>
                <c:ptCount val="8"/>
                <c:pt idx="0">
                  <c:v>2.2058823529411766E-2</c:v>
                </c:pt>
                <c:pt idx="1">
                  <c:v>2.9411764705882353E-2</c:v>
                </c:pt>
                <c:pt idx="2">
                  <c:v>0.63235294117647056</c:v>
                </c:pt>
                <c:pt idx="3">
                  <c:v>7.3529411764705881E-3</c:v>
                </c:pt>
                <c:pt idx="4">
                  <c:v>0.17647058823529413</c:v>
                </c:pt>
                <c:pt idx="5">
                  <c:v>9.5588235294117641E-2</c:v>
                </c:pt>
                <c:pt idx="6">
                  <c:v>3.6764705882352942E-2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C3-BF4F-B23A-25D4D27C6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344656"/>
        <c:axId val="1512199600"/>
      </c:barChart>
      <c:catAx>
        <c:axId val="153034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199600"/>
        <c:crosses val="autoZero"/>
        <c:auto val="1"/>
        <c:lblAlgn val="ctr"/>
        <c:lblOffset val="100"/>
        <c:noMultiLvlLbl val="0"/>
      </c:catAx>
      <c:valAx>
        <c:axId val="151219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34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Abbotsford Street</a:t>
            </a:r>
            <a:r>
              <a:rPr lang="en-US" baseline="0"/>
              <a:t>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Ethnicity!$T$15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Ethnicity!$S$16:$S$23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Ethnicity!$T$16:$T$23</c:f>
              <c:numCache>
                <c:formatCode>0.0%</c:formatCode>
                <c:ptCount val="8"/>
                <c:pt idx="0">
                  <c:v>5.2361877954602863E-2</c:v>
                </c:pt>
                <c:pt idx="1">
                  <c:v>1.0212550972537981E-2</c:v>
                </c:pt>
                <c:pt idx="2">
                  <c:v>0.61582043231929562</c:v>
                </c:pt>
                <c:pt idx="3">
                  <c:v>8.0834325719028547E-3</c:v>
                </c:pt>
                <c:pt idx="4">
                  <c:v>4.7598426617588681E-2</c:v>
                </c:pt>
                <c:pt idx="5">
                  <c:v>4.0056295333982892E-3</c:v>
                </c:pt>
                <c:pt idx="6">
                  <c:v>0.25484464653025873</c:v>
                </c:pt>
                <c:pt idx="7">
                  <c:v>1.6599906174443362E-3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D-294E-99C8-67F397EA554F}"/>
            </c:ext>
          </c:extLst>
        </c:ser>
        <c:ser>
          <c:idx val="1"/>
          <c:order val="1"/>
          <c:tx>
            <c:strRef>
              <c:f>Ethnicity!$U$15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Ethnicity!$S$16:$S$23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Ethnicity!$U$16:$U$23</c:f>
              <c:numCache>
                <c:formatCode>0.0%</c:formatCode>
                <c:ptCount val="8"/>
                <c:pt idx="0">
                  <c:v>2.0680353664019182E-2</c:v>
                </c:pt>
                <c:pt idx="1">
                  <c:v>8.3920275738048854E-3</c:v>
                </c:pt>
                <c:pt idx="2">
                  <c:v>0.7855162595534243</c:v>
                </c:pt>
                <c:pt idx="3">
                  <c:v>8.8790648883560613E-3</c:v>
                </c:pt>
                <c:pt idx="4">
                  <c:v>6.8934512213397275E-2</c:v>
                </c:pt>
                <c:pt idx="5">
                  <c:v>6.6312003596583242E-3</c:v>
                </c:pt>
                <c:pt idx="6">
                  <c:v>0.1000299715270493</c:v>
                </c:pt>
                <c:pt idx="7">
                  <c:v>9.3661022029072386E-4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D-294E-99C8-67F397EA554F}"/>
            </c:ext>
          </c:extLst>
        </c:ser>
        <c:ser>
          <c:idx val="2"/>
          <c:order val="2"/>
          <c:tx>
            <c:strRef>
              <c:f>Ethnicity!$V$15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Ethnicity!$S$16:$S$23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Ethnicity!$V$16:$V$23</c:f>
              <c:numCache>
                <c:formatCode>0.0%</c:formatCode>
                <c:ptCount val="8"/>
                <c:pt idx="0">
                  <c:v>6.8915487849111352E-3</c:v>
                </c:pt>
                <c:pt idx="1">
                  <c:v>1.3057671381936888E-2</c:v>
                </c:pt>
                <c:pt idx="2">
                  <c:v>0.75371780921291254</c:v>
                </c:pt>
                <c:pt idx="3">
                  <c:v>4.3525571273122961E-3</c:v>
                </c:pt>
                <c:pt idx="4">
                  <c:v>8.3424011606819004E-2</c:v>
                </c:pt>
                <c:pt idx="5">
                  <c:v>4.7152702212549871E-3</c:v>
                </c:pt>
                <c:pt idx="6">
                  <c:v>0.13384113166485309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D-294E-99C8-67F397EA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055824"/>
        <c:axId val="1252494272"/>
      </c:barChart>
      <c:catAx>
        <c:axId val="125205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494272"/>
        <c:crosses val="autoZero"/>
        <c:auto val="1"/>
        <c:lblAlgn val="ctr"/>
        <c:lblOffset val="100"/>
        <c:noMultiLvlLbl val="0"/>
      </c:catAx>
      <c:valAx>
        <c:axId val="12524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05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Vancouver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Gender'!$T$274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Gender'!$S$275:$S$282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Gender'!$T$275:$T$282</c:f>
              <c:numCache>
                <c:formatCode>0.0%</c:formatCode>
                <c:ptCount val="8"/>
                <c:pt idx="0">
                  <c:v>0.21267316572601333</c:v>
                </c:pt>
                <c:pt idx="1">
                  <c:v>2.8219599794766545E-3</c:v>
                </c:pt>
                <c:pt idx="2">
                  <c:v>0.64289379168804517</c:v>
                </c:pt>
                <c:pt idx="3">
                  <c:v>6.1570035915854285E-3</c:v>
                </c:pt>
                <c:pt idx="4">
                  <c:v>5.9004617752693687E-3</c:v>
                </c:pt>
                <c:pt idx="5">
                  <c:v>9.7485890200102621E-2</c:v>
                </c:pt>
                <c:pt idx="6">
                  <c:v>2.4884556182657773E-2</c:v>
                </c:pt>
                <c:pt idx="7">
                  <c:v>1.2827090815802976E-3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B-6643-B919-8633E5AA80EB}"/>
            </c:ext>
          </c:extLst>
        </c:ser>
        <c:ser>
          <c:idx val="1"/>
          <c:order val="1"/>
          <c:tx>
            <c:strRef>
              <c:f>'Ethnicity and Gender'!$U$274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Gender'!$S$275:$S$282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Gender'!$U$275:$U$282</c:f>
              <c:numCache>
                <c:formatCode>0.0%</c:formatCode>
                <c:ptCount val="8"/>
                <c:pt idx="0">
                  <c:v>4.7275775356244762E-2</c:v>
                </c:pt>
                <c:pt idx="1">
                  <c:v>3.0343671416596815E-2</c:v>
                </c:pt>
                <c:pt idx="2">
                  <c:v>0.62682313495389774</c:v>
                </c:pt>
                <c:pt idx="3">
                  <c:v>1.5758591785414919E-2</c:v>
                </c:pt>
                <c:pt idx="4">
                  <c:v>8.4995808885163449E-2</c:v>
                </c:pt>
                <c:pt idx="5">
                  <c:v>0.14417435037720033</c:v>
                </c:pt>
                <c:pt idx="6">
                  <c:v>4.8281642917015928E-2</c:v>
                </c:pt>
                <c:pt idx="7">
                  <c:v>2.3470243084660518E-3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B-6643-B919-8633E5AA80EB}"/>
            </c:ext>
          </c:extLst>
        </c:ser>
        <c:ser>
          <c:idx val="2"/>
          <c:order val="2"/>
          <c:tx>
            <c:strRef>
              <c:f>'Ethnicity and Gender'!$V$274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Gender'!$S$275:$S$282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'Ethnicity and Gender'!$V$275:$V$282</c:f>
              <c:numCache>
                <c:formatCode>0.0%</c:formatCode>
                <c:ptCount val="8"/>
                <c:pt idx="0">
                  <c:v>2.0900321543408359E-2</c:v>
                </c:pt>
                <c:pt idx="1">
                  <c:v>3.5369774919614148E-2</c:v>
                </c:pt>
                <c:pt idx="2">
                  <c:v>0.69774919614147912</c:v>
                </c:pt>
                <c:pt idx="3">
                  <c:v>1.2861736334405145E-2</c:v>
                </c:pt>
                <c:pt idx="4">
                  <c:v>9.9678456591639875E-2</c:v>
                </c:pt>
                <c:pt idx="5">
                  <c:v>8.8424437299035374E-2</c:v>
                </c:pt>
                <c:pt idx="6">
                  <c:v>4.3408360128617367E-2</c:v>
                </c:pt>
                <c:pt idx="7">
                  <c:v>1.6077170418006431E-3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8B-6643-B919-8633E5AA8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486400"/>
        <c:axId val="1363161872"/>
      </c:barChart>
      <c:catAx>
        <c:axId val="15304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161872"/>
        <c:crosses val="autoZero"/>
        <c:auto val="1"/>
        <c:lblAlgn val="ctr"/>
        <c:lblOffset val="100"/>
        <c:noMultiLvlLbl val="0"/>
      </c:catAx>
      <c:valAx>
        <c:axId val="136316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48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Abbotsford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(Charts)'!$C$32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(Charts)'!$B$33:$B$39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(Charts)'!$C$33:$C$39</c:f>
              <c:numCache>
                <c:formatCode>0.0%</c:formatCode>
                <c:ptCount val="7"/>
                <c:pt idx="0">
                  <c:v>5.5125381828514598E-2</c:v>
                </c:pt>
                <c:pt idx="1">
                  <c:v>9.9453008453505715E-3</c:v>
                </c:pt>
                <c:pt idx="2">
                  <c:v>8.8086950344533638E-3</c:v>
                </c:pt>
                <c:pt idx="3">
                  <c:v>5.1072595539139079E-2</c:v>
                </c:pt>
                <c:pt idx="4">
                  <c:v>2.8415145272430204E-3</c:v>
                </c:pt>
                <c:pt idx="5">
                  <c:v>0.24898771044966966</c:v>
                </c:pt>
                <c:pt idx="6">
                  <c:v>1.4207572636215102E-3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1-AC42-A388-6A0560BB8C42}"/>
            </c:ext>
          </c:extLst>
        </c:ser>
        <c:ser>
          <c:idx val="1"/>
          <c:order val="1"/>
          <c:tx>
            <c:strRef>
              <c:f>'Ethnicity and Gender (Charts)'!$D$32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(Charts)'!$B$33:$B$39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(Charts)'!$D$33:$D$39</c:f>
              <c:numCache>
                <c:formatCode>0.0%</c:formatCode>
                <c:ptCount val="7"/>
                <c:pt idx="0">
                  <c:v>1.2700245345648722E-2</c:v>
                </c:pt>
                <c:pt idx="1">
                  <c:v>7.0717275220089481E-3</c:v>
                </c:pt>
                <c:pt idx="2">
                  <c:v>3.1750613364121805E-3</c:v>
                </c:pt>
                <c:pt idx="3">
                  <c:v>9.6695049790734594E-2</c:v>
                </c:pt>
                <c:pt idx="4">
                  <c:v>1.876172607879925E-3</c:v>
                </c:pt>
                <c:pt idx="5">
                  <c:v>4.7770241016019628E-2</c:v>
                </c:pt>
                <c:pt idx="6">
                  <c:v>4.3296290951075193E-4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1-AC42-A388-6A0560BB8C42}"/>
            </c:ext>
          </c:extLst>
        </c:ser>
        <c:ser>
          <c:idx val="2"/>
          <c:order val="2"/>
          <c:tx>
            <c:strRef>
              <c:f>'Ethnicity and Gender (Charts)'!$E$32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(Charts)'!$B$33:$B$39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(Charts)'!$E$33:$E$39</c:f>
              <c:numCache>
                <c:formatCode>0.0%</c:formatCode>
                <c:ptCount val="7"/>
                <c:pt idx="0">
                  <c:v>2.8089887640449437E-3</c:v>
                </c:pt>
                <c:pt idx="1">
                  <c:v>8.4269662921348312E-3</c:v>
                </c:pt>
                <c:pt idx="2">
                  <c:v>1.4044943820224719E-3</c:v>
                </c:pt>
                <c:pt idx="3">
                  <c:v>0.11938202247191011</c:v>
                </c:pt>
                <c:pt idx="4">
                  <c:v>1.4044943820224719E-3</c:v>
                </c:pt>
                <c:pt idx="5">
                  <c:v>5.3370786516853931E-2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1-AC42-A388-6A0560BB8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5218367"/>
        <c:axId val="805784559"/>
      </c:barChart>
      <c:catAx>
        <c:axId val="84521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84559"/>
        <c:crosses val="autoZero"/>
        <c:auto val="1"/>
        <c:lblAlgn val="ctr"/>
        <c:lblOffset val="100"/>
        <c:noMultiLvlLbl val="0"/>
      </c:catAx>
      <c:valAx>
        <c:axId val="80578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21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Vancouver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(Charts)'!$C$2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(Charts)'!$B$3:$B$9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(Charts)'!$C$3:$C$9</c:f>
              <c:numCache>
                <c:formatCode>0.0%</c:formatCode>
                <c:ptCount val="7"/>
                <c:pt idx="0">
                  <c:v>0.41469617274005277</c:v>
                </c:pt>
                <c:pt idx="1">
                  <c:v>9.2719834462714618E-3</c:v>
                </c:pt>
                <c:pt idx="2">
                  <c:v>1.7564643257672683E-2</c:v>
                </c:pt>
                <c:pt idx="3">
                  <c:v>2.291933216446319E-2</c:v>
                </c:pt>
                <c:pt idx="4">
                  <c:v>1.6806457217773144E-2</c:v>
                </c:pt>
                <c:pt idx="5">
                  <c:v>5.7685321202356692E-2</c:v>
                </c:pt>
                <c:pt idx="6">
                  <c:v>2.4009224596818778E-3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5-A14C-A56A-1D59876861F1}"/>
            </c:ext>
          </c:extLst>
        </c:ser>
        <c:ser>
          <c:idx val="1"/>
          <c:order val="1"/>
          <c:tx>
            <c:strRef>
              <c:f>'Ethnicity and Gender (Charts)'!$D$2</c:f>
              <c:strCache>
                <c:ptCount val="1"/>
                <c:pt idx="0">
                  <c:v>2008 - 2017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(Charts)'!$B$3:$B$9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(Charts)'!$D$3:$D$9</c:f>
              <c:numCache>
                <c:formatCode>0.0%</c:formatCode>
                <c:ptCount val="7"/>
                <c:pt idx="0">
                  <c:v>5.8174930663600084E-2</c:v>
                </c:pt>
                <c:pt idx="1">
                  <c:v>2.1917066901170262E-2</c:v>
                </c:pt>
                <c:pt idx="2">
                  <c:v>1.2176148278427924E-2</c:v>
                </c:pt>
                <c:pt idx="3">
                  <c:v>0.26976932963539202</c:v>
                </c:pt>
                <c:pt idx="4">
                  <c:v>1.3190827301630251E-2</c:v>
                </c:pt>
                <c:pt idx="5">
                  <c:v>2.2322938510451192E-2</c:v>
                </c:pt>
                <c:pt idx="6">
                  <c:v>5.0733951160116348E-3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5-A14C-A56A-1D59876861F1}"/>
            </c:ext>
          </c:extLst>
        </c:ser>
        <c:ser>
          <c:idx val="2"/>
          <c:order val="2"/>
          <c:tx>
            <c:strRef>
              <c:f>'Ethnicity and Gender (Charts)'!$E$2</c:f>
              <c:strCache>
                <c:ptCount val="1"/>
                <c:pt idx="0">
                  <c:v>2017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(Charts)'!$B$3:$B$9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(Charts)'!$E$3:$E$9</c:f>
              <c:numCache>
                <c:formatCode>0.0%</c:formatCode>
                <c:ptCount val="7"/>
                <c:pt idx="0">
                  <c:v>6.0676779463243874E-2</c:v>
                </c:pt>
                <c:pt idx="1">
                  <c:v>2.1003500583430573E-2</c:v>
                </c:pt>
                <c:pt idx="2">
                  <c:v>1.7502917152858809E-2</c:v>
                </c:pt>
                <c:pt idx="3">
                  <c:v>0.21820303383897316</c:v>
                </c:pt>
                <c:pt idx="4">
                  <c:v>1.1668611435239206E-2</c:v>
                </c:pt>
                <c:pt idx="5">
                  <c:v>3.5005834305717617E-2</c:v>
                </c:pt>
                <c:pt idx="6">
                  <c:v>5.8343057176196032E-3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5-A14C-A56A-1D598768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123967"/>
        <c:axId val="813341775"/>
      </c:barChart>
      <c:catAx>
        <c:axId val="80712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341775"/>
        <c:crosses val="autoZero"/>
        <c:auto val="1"/>
        <c:lblAlgn val="ctr"/>
        <c:lblOffset val="100"/>
        <c:noMultiLvlLbl val="0"/>
      </c:catAx>
      <c:valAx>
        <c:axId val="81334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23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Vancouver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(Charts)'!$C$17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(Charts)'!$B$18:$B$24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(Charts)'!$C$18:$C$24</c:f>
              <c:numCache>
                <c:formatCode>0.0%</c:formatCode>
                <c:ptCount val="7"/>
                <c:pt idx="0">
                  <c:v>0.36189150216299537</c:v>
                </c:pt>
                <c:pt idx="1">
                  <c:v>1.1287355178757895E-2</c:v>
                </c:pt>
                <c:pt idx="2">
                  <c:v>1.7801203321565314E-2</c:v>
                </c:pt>
                <c:pt idx="3">
                  <c:v>2.2044320686854624E-2</c:v>
                </c:pt>
                <c:pt idx="4">
                  <c:v>2.080121989624252E-2</c:v>
                </c:pt>
                <c:pt idx="5">
                  <c:v>6.2569406460809177E-2</c:v>
                </c:pt>
                <c:pt idx="6">
                  <c:v>2.4530522268078831E-3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E-1D41-BF8E-CC3AF8E87376}"/>
            </c:ext>
          </c:extLst>
        </c:ser>
        <c:ser>
          <c:idx val="1"/>
          <c:order val="1"/>
          <c:tx>
            <c:strRef>
              <c:f>'Ethnicity and Gender (Charts)'!$D$17</c:f>
              <c:strCache>
                <c:ptCount val="1"/>
                <c:pt idx="0">
                  <c:v>2008 - 2017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(Charts)'!$B$18:$B$24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(Charts)'!$D$18:$D$24</c:f>
              <c:numCache>
                <c:formatCode>0.0%</c:formatCode>
                <c:ptCount val="7"/>
                <c:pt idx="0">
                  <c:v>7.1118464780167714E-2</c:v>
                </c:pt>
                <c:pt idx="1">
                  <c:v>5.714649357261041E-2</c:v>
                </c:pt>
                <c:pt idx="2">
                  <c:v>3.1366226860690398E-2</c:v>
                </c:pt>
                <c:pt idx="3">
                  <c:v>0.14912392346527512</c:v>
                </c:pt>
                <c:pt idx="4">
                  <c:v>4.1138121703222889E-2</c:v>
                </c:pt>
                <c:pt idx="5">
                  <c:v>4.9538274433272522E-2</c:v>
                </c:pt>
                <c:pt idx="6">
                  <c:v>3.7899678984062335E-3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E-1D41-BF8E-CC3AF8E87376}"/>
            </c:ext>
          </c:extLst>
        </c:ser>
        <c:ser>
          <c:idx val="2"/>
          <c:order val="2"/>
          <c:tx>
            <c:strRef>
              <c:f>'Ethnicity and Gender (Charts)'!$E$17</c:f>
              <c:strCache>
                <c:ptCount val="1"/>
                <c:pt idx="0">
                  <c:v>2017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(Charts)'!$B$18:$B$24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(Charts)'!$E$18:$E$24</c:f>
              <c:numCache>
                <c:formatCode>0.0%</c:formatCode>
                <c:ptCount val="7"/>
                <c:pt idx="0">
                  <c:v>5.9423416356148263E-2</c:v>
                </c:pt>
                <c:pt idx="1">
                  <c:v>5.824671504216513E-2</c:v>
                </c:pt>
                <c:pt idx="2">
                  <c:v>2.3730143165326536E-2</c:v>
                </c:pt>
                <c:pt idx="3">
                  <c:v>0.16591488527162188</c:v>
                </c:pt>
                <c:pt idx="4">
                  <c:v>3.3339870562855464E-2</c:v>
                </c:pt>
                <c:pt idx="5">
                  <c:v>5.6089429299862721E-2</c:v>
                </c:pt>
                <c:pt idx="6">
                  <c:v>2.5495195136301238E-3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E-1D41-BF8E-CC3AF8E87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811423"/>
        <c:axId val="841832655"/>
      </c:barChart>
      <c:catAx>
        <c:axId val="83981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832655"/>
        <c:crosses val="autoZero"/>
        <c:auto val="1"/>
        <c:lblAlgn val="ctr"/>
        <c:lblOffset val="100"/>
        <c:noMultiLvlLbl val="0"/>
      </c:catAx>
      <c:valAx>
        <c:axId val="84183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81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Abbotsford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(Charts)'!$C$47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(Charts)'!$B$48:$B$54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(Charts)'!$C$48:$C$54</c:f>
              <c:numCache>
                <c:formatCode>0.0%</c:formatCode>
                <c:ptCount val="7"/>
                <c:pt idx="0">
                  <c:v>4.9512213012543091E-2</c:v>
                </c:pt>
                <c:pt idx="1">
                  <c:v>1.0342551162620114E-2</c:v>
                </c:pt>
                <c:pt idx="2">
                  <c:v>7.2617912418396534E-3</c:v>
                </c:pt>
                <c:pt idx="3">
                  <c:v>4.4084207437834665E-2</c:v>
                </c:pt>
                <c:pt idx="4">
                  <c:v>5.1345998679674315E-3</c:v>
                </c:pt>
                <c:pt idx="5">
                  <c:v>0.26091102471943078</c:v>
                </c:pt>
                <c:pt idx="6">
                  <c:v>1.9071370938164747E-3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6-ED45-B797-350018C9D2B8}"/>
            </c:ext>
          </c:extLst>
        </c:ser>
        <c:ser>
          <c:idx val="1"/>
          <c:order val="1"/>
          <c:tx>
            <c:strRef>
              <c:f>'Ethnicity and Gender (Charts)'!$D$47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(Charts)'!$B$48:$B$54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(Charts)'!$D$48:$D$54</c:f>
              <c:numCache>
                <c:formatCode>0.0%</c:formatCode>
                <c:ptCount val="7"/>
                <c:pt idx="0">
                  <c:v>2.3478216869908416E-2</c:v>
                </c:pt>
                <c:pt idx="1">
                  <c:v>8.8549309315387337E-3</c:v>
                </c:pt>
                <c:pt idx="2">
                  <c:v>1.0878915144461872E-2</c:v>
                </c:pt>
                <c:pt idx="3">
                  <c:v>5.9201538228001824E-2</c:v>
                </c:pt>
                <c:pt idx="4">
                  <c:v>8.2983352729848713E-3</c:v>
                </c:pt>
                <c:pt idx="5">
                  <c:v>0.11835247685068057</c:v>
                </c:pt>
                <c:pt idx="6">
                  <c:v>1.1131913171077265E-3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6-ED45-B797-350018C9D2B8}"/>
            </c:ext>
          </c:extLst>
        </c:ser>
        <c:ser>
          <c:idx val="2"/>
          <c:order val="2"/>
          <c:tx>
            <c:strRef>
              <c:f>'Ethnicity and Gender (Charts)'!$E$47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(Charts)'!$B$48:$B$54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(Charts)'!$E$48:$E$54</c:f>
              <c:numCache>
                <c:formatCode>0.0%</c:formatCode>
                <c:ptCount val="7"/>
                <c:pt idx="0">
                  <c:v>8.3129584352078234E-3</c:v>
                </c:pt>
                <c:pt idx="1">
                  <c:v>1.4669926650366748E-2</c:v>
                </c:pt>
                <c:pt idx="2">
                  <c:v>5.3789731051344745E-3</c:v>
                </c:pt>
                <c:pt idx="3">
                  <c:v>7.090464547677261E-2</c:v>
                </c:pt>
                <c:pt idx="4">
                  <c:v>5.8679706601466996E-3</c:v>
                </c:pt>
                <c:pt idx="5">
                  <c:v>0.16185819070904645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6-ED45-B797-350018C9D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101407"/>
        <c:axId val="811211439"/>
      </c:barChart>
      <c:catAx>
        <c:axId val="813101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211439"/>
        <c:crosses val="autoZero"/>
        <c:auto val="1"/>
        <c:lblAlgn val="ctr"/>
        <c:lblOffset val="100"/>
        <c:noMultiLvlLbl val="0"/>
      </c:catAx>
      <c:valAx>
        <c:axId val="811211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101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Saanich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(Charts)'!$C$62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(Charts)'!$B$63:$B$69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(Charts)'!$C$63:$C$69</c:f>
              <c:numCache>
                <c:formatCode>0.0%</c:formatCode>
                <c:ptCount val="7"/>
                <c:pt idx="0">
                  <c:v>3.6214953271028034E-2</c:v>
                </c:pt>
                <c:pt idx="1">
                  <c:v>5.8411214953271026E-3</c:v>
                </c:pt>
                <c:pt idx="2">
                  <c:v>3.5046728971962616E-3</c:v>
                </c:pt>
                <c:pt idx="3">
                  <c:v>4.497663551401869E-2</c:v>
                </c:pt>
                <c:pt idx="4">
                  <c:v>0</c:v>
                </c:pt>
                <c:pt idx="5">
                  <c:v>1.9275700934579438E-2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7-5344-AD7D-A8843EA98D60}"/>
            </c:ext>
          </c:extLst>
        </c:ser>
        <c:ser>
          <c:idx val="1"/>
          <c:order val="1"/>
          <c:tx>
            <c:strRef>
              <c:f>'Ethnicity and Gender (Charts)'!$D$62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(Charts)'!$B$63:$B$69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(Charts)'!$D$63:$D$69</c:f>
              <c:numCache>
                <c:formatCode>0.0%</c:formatCode>
                <c:ptCount val="7"/>
                <c:pt idx="0">
                  <c:v>1.3392857142857142E-2</c:v>
                </c:pt>
                <c:pt idx="1">
                  <c:v>1.3392857142857142E-2</c:v>
                </c:pt>
                <c:pt idx="2">
                  <c:v>4.464285714285714E-3</c:v>
                </c:pt>
                <c:pt idx="3">
                  <c:v>0.11160714285714286</c:v>
                </c:pt>
                <c:pt idx="4">
                  <c:v>0</c:v>
                </c:pt>
                <c:pt idx="5">
                  <c:v>1.3392857142857142E-2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7-5344-AD7D-A8843EA98D60}"/>
            </c:ext>
          </c:extLst>
        </c:ser>
        <c:ser>
          <c:idx val="2"/>
          <c:order val="2"/>
          <c:tx>
            <c:strRef>
              <c:f>'Ethnicity and Gender (Charts)'!$E$62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(Charts)'!$B$63:$B$69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(Charts)'!$E$63:$E$69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3.5714285714285712E-2</c:v>
                </c:pt>
                <c:pt idx="3">
                  <c:v>0.17857142857142858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7-5344-AD7D-A8843EA98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6450783"/>
        <c:axId val="812765279"/>
      </c:barChart>
      <c:catAx>
        <c:axId val="806450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765279"/>
        <c:crosses val="autoZero"/>
        <c:auto val="1"/>
        <c:lblAlgn val="ctr"/>
        <c:lblOffset val="100"/>
        <c:noMultiLvlLbl val="0"/>
      </c:catAx>
      <c:valAx>
        <c:axId val="81276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45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Saanich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(Charts)'!$C$77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(Charts)'!$B$78:$B$84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(Charts)'!$C$78:$C$84</c:f>
              <c:numCache>
                <c:formatCode>0.0%</c:formatCode>
                <c:ptCount val="7"/>
                <c:pt idx="0">
                  <c:v>2.7197975964579381E-2</c:v>
                </c:pt>
                <c:pt idx="1">
                  <c:v>3.7950664136622392E-3</c:v>
                </c:pt>
                <c:pt idx="2">
                  <c:v>2.5300442757748261E-3</c:v>
                </c:pt>
                <c:pt idx="3">
                  <c:v>3.4134007585335017E-2</c:v>
                </c:pt>
                <c:pt idx="4">
                  <c:v>0</c:v>
                </c:pt>
                <c:pt idx="5">
                  <c:v>2.4667931688804556E-2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4-6748-8F83-2F0C91E31E37}"/>
            </c:ext>
          </c:extLst>
        </c:ser>
        <c:ser>
          <c:idx val="1"/>
          <c:order val="1"/>
          <c:tx>
            <c:strRef>
              <c:f>'Ethnicity and Gender (Charts)'!$D$77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(Charts)'!$B$78:$B$84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(Charts)'!$D$78:$D$84</c:f>
              <c:numCache>
                <c:formatCode>0.0%</c:formatCode>
                <c:ptCount val="7"/>
                <c:pt idx="0">
                  <c:v>1.499531396438613E-2</c:v>
                </c:pt>
                <c:pt idx="1">
                  <c:v>1.5932521087160263E-2</c:v>
                </c:pt>
                <c:pt idx="2">
                  <c:v>2.0618556701030927E-2</c:v>
                </c:pt>
                <c:pt idx="3">
                  <c:v>9.7469540768509846E-2</c:v>
                </c:pt>
                <c:pt idx="4">
                  <c:v>0</c:v>
                </c:pt>
                <c:pt idx="5">
                  <c:v>1.9681349578256794E-2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4-6748-8F83-2F0C91E31E37}"/>
            </c:ext>
          </c:extLst>
        </c:ser>
        <c:ser>
          <c:idx val="2"/>
          <c:order val="2"/>
          <c:tx>
            <c:strRef>
              <c:f>'Ethnicity and Gender (Charts)'!$E$77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(Charts)'!$B$78:$B$84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(Charts)'!$E$78:$E$84</c:f>
              <c:numCache>
                <c:formatCode>0.0%</c:formatCode>
                <c:ptCount val="7"/>
                <c:pt idx="0">
                  <c:v>0</c:v>
                </c:pt>
                <c:pt idx="1">
                  <c:v>3.2786885245901641E-2</c:v>
                </c:pt>
                <c:pt idx="2">
                  <c:v>6.5573770491803282E-2</c:v>
                </c:pt>
                <c:pt idx="3">
                  <c:v>0.14754098360655737</c:v>
                </c:pt>
                <c:pt idx="4">
                  <c:v>0</c:v>
                </c:pt>
                <c:pt idx="5">
                  <c:v>9.8360655737704916E-2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A4-6748-8F83-2F0C91E3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432159"/>
        <c:axId val="809650911"/>
      </c:barChart>
      <c:catAx>
        <c:axId val="84443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650911"/>
        <c:crosses val="autoZero"/>
        <c:auto val="1"/>
        <c:lblAlgn val="ctr"/>
        <c:lblOffset val="100"/>
        <c:noMultiLvlLbl val="0"/>
      </c:catAx>
      <c:valAx>
        <c:axId val="809650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43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Nelson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(Charts)'!$C$122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(Charts)'!$B$123:$B$129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(Charts)'!$C$123:$C$129</c:f>
              <c:numCache>
                <c:formatCode>0.0%</c:formatCode>
                <c:ptCount val="7"/>
                <c:pt idx="0">
                  <c:v>2.8116213683223992E-2</c:v>
                </c:pt>
                <c:pt idx="1">
                  <c:v>7.4976569821930648E-3</c:v>
                </c:pt>
                <c:pt idx="2">
                  <c:v>5.6232427366447986E-3</c:v>
                </c:pt>
                <c:pt idx="3">
                  <c:v>5.8052434456928842E-2</c:v>
                </c:pt>
                <c:pt idx="4">
                  <c:v>0</c:v>
                </c:pt>
                <c:pt idx="5">
                  <c:v>9.3720712277413302E-3</c:v>
                </c:pt>
                <c:pt idx="6">
                  <c:v>4.6860356138706651E-3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4-764D-B241-3A099D778275}"/>
            </c:ext>
          </c:extLst>
        </c:ser>
        <c:ser>
          <c:idx val="1"/>
          <c:order val="1"/>
          <c:tx>
            <c:strRef>
              <c:f>'Ethnicity and Gender (Charts)'!$D$122</c:f>
              <c:strCache>
                <c:ptCount val="1"/>
                <c:pt idx="0">
                  <c:v>2008 - 2017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(Charts)'!$B$123:$B$129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(Charts)'!$D$123:$D$129</c:f>
              <c:numCache>
                <c:formatCode>0.0%</c:formatCode>
                <c:ptCount val="7"/>
                <c:pt idx="0">
                  <c:v>2.1897810218978103E-2</c:v>
                </c:pt>
                <c:pt idx="1">
                  <c:v>7.2992700729927005E-3</c:v>
                </c:pt>
                <c:pt idx="2">
                  <c:v>0</c:v>
                </c:pt>
                <c:pt idx="3">
                  <c:v>4.3795620437956206E-2</c:v>
                </c:pt>
                <c:pt idx="4">
                  <c:v>0</c:v>
                </c:pt>
                <c:pt idx="5">
                  <c:v>0</c:v>
                </c:pt>
                <c:pt idx="6">
                  <c:v>7.2992700729927005E-3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4-764D-B241-3A099D778275}"/>
            </c:ext>
          </c:extLst>
        </c:ser>
        <c:ser>
          <c:idx val="2"/>
          <c:order val="2"/>
          <c:tx>
            <c:strRef>
              <c:f>'Ethnicity and Gender (Charts)'!$E$122</c:f>
              <c:strCache>
                <c:ptCount val="1"/>
                <c:pt idx="0">
                  <c:v>2017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(Charts)'!$B$123:$B$129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(Charts)'!$E$123:$E$129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D4-764D-B241-3A099D778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6850543"/>
        <c:axId val="844913679"/>
      </c:barChart>
      <c:catAx>
        <c:axId val="79685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913679"/>
        <c:crosses val="autoZero"/>
        <c:auto val="1"/>
        <c:lblAlgn val="ctr"/>
        <c:lblOffset val="100"/>
        <c:noMultiLvlLbl val="0"/>
      </c:catAx>
      <c:valAx>
        <c:axId val="84491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850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Nelson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(Charts)'!$C$137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(Charts)'!$B$138:$B$144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(Charts)'!$C$138:$C$144</c:f>
              <c:numCache>
                <c:formatCode>0.0%</c:formatCode>
                <c:ptCount val="7"/>
                <c:pt idx="0">
                  <c:v>2.4390243902439025E-2</c:v>
                </c:pt>
                <c:pt idx="1">
                  <c:v>5.08130081300813E-3</c:v>
                </c:pt>
                <c:pt idx="2">
                  <c:v>5.08130081300813E-3</c:v>
                </c:pt>
                <c:pt idx="3">
                  <c:v>5.188199389623601E-2</c:v>
                </c:pt>
                <c:pt idx="4">
                  <c:v>0</c:v>
                </c:pt>
                <c:pt idx="5">
                  <c:v>7.1138211382113818E-3</c:v>
                </c:pt>
                <c:pt idx="6">
                  <c:v>4.0650406504065045E-3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0-3E4A-8DC8-D92DE05057F3}"/>
            </c:ext>
          </c:extLst>
        </c:ser>
        <c:ser>
          <c:idx val="1"/>
          <c:order val="1"/>
          <c:tx>
            <c:strRef>
              <c:f>'Ethnicity and Gender (Charts)'!$D$137</c:f>
              <c:strCache>
                <c:ptCount val="1"/>
                <c:pt idx="0">
                  <c:v>2008 - 2017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(Charts)'!$B$138:$B$144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(Charts)'!$D$138:$D$144</c:f>
              <c:numCache>
                <c:formatCode>0.0%</c:formatCode>
                <c:ptCount val="7"/>
                <c:pt idx="0">
                  <c:v>1.0471204188481676E-2</c:v>
                </c:pt>
                <c:pt idx="1">
                  <c:v>1.3961605584642234E-2</c:v>
                </c:pt>
                <c:pt idx="2">
                  <c:v>1.5706806282722512E-2</c:v>
                </c:pt>
                <c:pt idx="3">
                  <c:v>3.8394415357766144E-2</c:v>
                </c:pt>
                <c:pt idx="4">
                  <c:v>3.4904013961605585E-3</c:v>
                </c:pt>
                <c:pt idx="5">
                  <c:v>6.9808027923211171E-3</c:v>
                </c:pt>
                <c:pt idx="6">
                  <c:v>8.7260034904013961E-3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0-3E4A-8DC8-D92DE05057F3}"/>
            </c:ext>
          </c:extLst>
        </c:ser>
        <c:ser>
          <c:idx val="2"/>
          <c:order val="2"/>
          <c:tx>
            <c:strRef>
              <c:f>'Ethnicity and Gender (Charts)'!$E$137</c:f>
              <c:strCache>
                <c:ptCount val="1"/>
                <c:pt idx="0">
                  <c:v>2017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(Charts)'!$B$138:$B$144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(Charts)'!$E$138:$E$144</c:f>
              <c:numCache>
                <c:formatCode>0.0%</c:formatCode>
                <c:ptCount val="7"/>
                <c:pt idx="0">
                  <c:v>5.4054054054054057E-2</c:v>
                </c:pt>
                <c:pt idx="1">
                  <c:v>0</c:v>
                </c:pt>
                <c:pt idx="2">
                  <c:v>0</c:v>
                </c:pt>
                <c:pt idx="3">
                  <c:v>5.4054054054054057E-2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60-3E4A-8DC8-D92DE0505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0548111"/>
        <c:axId val="809607167"/>
      </c:barChart>
      <c:catAx>
        <c:axId val="84054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607167"/>
        <c:crosses val="autoZero"/>
        <c:auto val="1"/>
        <c:lblAlgn val="ctr"/>
        <c:lblOffset val="100"/>
        <c:noMultiLvlLbl val="0"/>
      </c:catAx>
      <c:valAx>
        <c:axId val="80960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54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Westminster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(Charts)'!$C$152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(Charts)'!$B$153:$B$159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(Charts)'!$C$153:$C$159</c:f>
              <c:numCache>
                <c:formatCode>0.0%</c:formatCode>
                <c:ptCount val="7"/>
                <c:pt idx="0">
                  <c:v>0.24567814476458186</c:v>
                </c:pt>
                <c:pt idx="1">
                  <c:v>2.2909346451159524E-2</c:v>
                </c:pt>
                <c:pt idx="2">
                  <c:v>1.7146872803935349E-2</c:v>
                </c:pt>
                <c:pt idx="3">
                  <c:v>3.4429454749859471E-2</c:v>
                </c:pt>
                <c:pt idx="4">
                  <c:v>1.7006324666198173E-2</c:v>
                </c:pt>
                <c:pt idx="5">
                  <c:v>8.5453267744202394E-2</c:v>
                </c:pt>
                <c:pt idx="6">
                  <c:v>3.5137034434293743E-3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D-7540-B711-FA03EE0931D4}"/>
            </c:ext>
          </c:extLst>
        </c:ser>
        <c:ser>
          <c:idx val="1"/>
          <c:order val="1"/>
          <c:tx>
            <c:strRef>
              <c:f>'Ethnicity and Gender (Charts)'!$D$152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(Charts)'!$B$153:$B$159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(Charts)'!$D$153:$D$159</c:f>
              <c:numCache>
                <c:formatCode>0.0%</c:formatCode>
                <c:ptCount val="7"/>
                <c:pt idx="0">
                  <c:v>5.7663125948406675E-2</c:v>
                </c:pt>
                <c:pt idx="1">
                  <c:v>2.7819929185634799E-2</c:v>
                </c:pt>
                <c:pt idx="2">
                  <c:v>1.719777440566515E-2</c:v>
                </c:pt>
                <c:pt idx="3">
                  <c:v>0.13859382903388973</c:v>
                </c:pt>
                <c:pt idx="4">
                  <c:v>2.175012645422357E-2</c:v>
                </c:pt>
                <c:pt idx="5">
                  <c:v>5.3110773899848251E-2</c:v>
                </c:pt>
                <c:pt idx="6">
                  <c:v>1.5174506828528073E-3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D-7540-B711-FA03EE0931D4}"/>
            </c:ext>
          </c:extLst>
        </c:ser>
        <c:ser>
          <c:idx val="2"/>
          <c:order val="2"/>
          <c:tx>
            <c:strRef>
              <c:f>'Ethnicity and Gender (Charts)'!$E$152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(Charts)'!$B$153:$B$159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(Charts)'!$E$153:$E$159</c:f>
              <c:numCache>
                <c:formatCode>0.0%</c:formatCode>
                <c:ptCount val="7"/>
                <c:pt idx="0">
                  <c:v>5.2083333333333336E-2</c:v>
                </c:pt>
                <c:pt idx="1">
                  <c:v>3.125E-2</c:v>
                </c:pt>
                <c:pt idx="2">
                  <c:v>5.208333333333333E-3</c:v>
                </c:pt>
                <c:pt idx="3">
                  <c:v>0.140625</c:v>
                </c:pt>
                <c:pt idx="4">
                  <c:v>1.5625E-2</c:v>
                </c:pt>
                <c:pt idx="5">
                  <c:v>4.1666666666666664E-2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8D-7540-B711-FA03EE093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8726799"/>
        <c:axId val="841666543"/>
      </c:barChart>
      <c:catAx>
        <c:axId val="80872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666543"/>
        <c:crosses val="autoZero"/>
        <c:auto val="1"/>
        <c:lblAlgn val="ctr"/>
        <c:lblOffset val="100"/>
        <c:noMultiLvlLbl val="0"/>
      </c:catAx>
      <c:valAx>
        <c:axId val="841666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72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Saanich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Ethnicity!$T$29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Ethnicity!$S$30:$S$37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Ethnicity!$T$30:$T$37</c:f>
              <c:numCache>
                <c:formatCode>0.0%</c:formatCode>
                <c:ptCount val="8"/>
                <c:pt idx="0">
                  <c:v>3.2179720704310869E-2</c:v>
                </c:pt>
                <c:pt idx="1">
                  <c:v>4.8573163327261691E-3</c:v>
                </c:pt>
                <c:pt idx="2">
                  <c:v>0.89556769884638732</c:v>
                </c:pt>
                <c:pt idx="3">
                  <c:v>3.0358227079538553E-3</c:v>
                </c:pt>
                <c:pt idx="4">
                  <c:v>4.0072859744990891E-2</c:v>
                </c:pt>
                <c:pt idx="5">
                  <c:v>0</c:v>
                </c:pt>
                <c:pt idx="6">
                  <c:v>2.2161505768063146E-2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3-7647-AF8E-00ECBEE0B58A}"/>
            </c:ext>
          </c:extLst>
        </c:ser>
        <c:ser>
          <c:idx val="1"/>
          <c:order val="1"/>
          <c:tx>
            <c:strRef>
              <c:f>Ethnicity!$U$29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Ethnicity!$S$30:$S$37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Ethnicity!$U$30:$U$37</c:f>
              <c:numCache>
                <c:formatCode>0.0%</c:formatCode>
                <c:ptCount val="8"/>
                <c:pt idx="0">
                  <c:v>1.4717273431448489E-2</c:v>
                </c:pt>
                <c:pt idx="1">
                  <c:v>1.5491866769945779E-2</c:v>
                </c:pt>
                <c:pt idx="2">
                  <c:v>0.83346243222308292</c:v>
                </c:pt>
                <c:pt idx="3">
                  <c:v>1.7815646785437646E-2</c:v>
                </c:pt>
                <c:pt idx="4">
                  <c:v>9.9922540666150278E-2</c:v>
                </c:pt>
                <c:pt idx="5">
                  <c:v>0</c:v>
                </c:pt>
                <c:pt idx="6">
                  <c:v>1.8590240123934933E-2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3-7647-AF8E-00ECBEE0B58A}"/>
            </c:ext>
          </c:extLst>
        </c:ser>
        <c:ser>
          <c:idx val="2"/>
          <c:order val="2"/>
          <c:tx>
            <c:strRef>
              <c:f>Ethnicity!$V$29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Ethnicity!$S$30:$S$37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Ethnicity!$V$30:$V$37</c:f>
              <c:numCache>
                <c:formatCode>0.0%</c:formatCode>
                <c:ptCount val="8"/>
                <c:pt idx="0">
                  <c:v>0</c:v>
                </c:pt>
                <c:pt idx="1">
                  <c:v>2.247191011235955E-2</c:v>
                </c:pt>
                <c:pt idx="2">
                  <c:v>0.6966292134831461</c:v>
                </c:pt>
                <c:pt idx="3">
                  <c:v>5.6179775280898875E-2</c:v>
                </c:pt>
                <c:pt idx="4">
                  <c:v>0.15730337078651685</c:v>
                </c:pt>
                <c:pt idx="5">
                  <c:v>0</c:v>
                </c:pt>
                <c:pt idx="6">
                  <c:v>6.741573033707865E-2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3-7647-AF8E-00ECBEE0B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531904"/>
        <c:axId val="1198734480"/>
      </c:barChart>
      <c:catAx>
        <c:axId val="12215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734480"/>
        <c:crosses val="autoZero"/>
        <c:auto val="1"/>
        <c:lblAlgn val="ctr"/>
        <c:lblOffset val="100"/>
        <c:noMultiLvlLbl val="0"/>
      </c:catAx>
      <c:valAx>
        <c:axId val="119873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53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Westminster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(Charts)'!$C$167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(Charts)'!$B$168:$B$174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(Charts)'!$C$168:$C$174</c:f>
              <c:numCache>
                <c:formatCode>0.0%</c:formatCode>
                <c:ptCount val="7"/>
                <c:pt idx="0">
                  <c:v>0.21205942324497523</c:v>
                </c:pt>
                <c:pt idx="1">
                  <c:v>2.7090008738712496E-2</c:v>
                </c:pt>
                <c:pt idx="2">
                  <c:v>1.9225167491989513E-2</c:v>
                </c:pt>
                <c:pt idx="3">
                  <c:v>3.1172614712308814E-2</c:v>
                </c:pt>
                <c:pt idx="4">
                  <c:v>2.0244683949898049E-2</c:v>
                </c:pt>
                <c:pt idx="5">
                  <c:v>8.0104864549956301E-2</c:v>
                </c:pt>
                <c:pt idx="6">
                  <c:v>2.7672589571803088E-3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3-1C4D-A098-A60BBE5873C3}"/>
            </c:ext>
          </c:extLst>
        </c:ser>
        <c:ser>
          <c:idx val="1"/>
          <c:order val="1"/>
          <c:tx>
            <c:strRef>
              <c:f>'Ethnicity and Gender (Charts)'!$D$167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(Charts)'!$B$168:$B$174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(Charts)'!$D$168:$D$174</c:f>
              <c:numCache>
                <c:formatCode>0.0%</c:formatCode>
                <c:ptCount val="7"/>
                <c:pt idx="0">
                  <c:v>5.8210472801220131E-2</c:v>
                </c:pt>
                <c:pt idx="1">
                  <c:v>5.5668530757498731E-2</c:v>
                </c:pt>
                <c:pt idx="2">
                  <c:v>2.1098118962887647E-2</c:v>
                </c:pt>
                <c:pt idx="3">
                  <c:v>8.1087951194712765E-2</c:v>
                </c:pt>
                <c:pt idx="4">
                  <c:v>4.1052364006100663E-2</c:v>
                </c:pt>
                <c:pt idx="5">
                  <c:v>7.1555668530757496E-2</c:v>
                </c:pt>
                <c:pt idx="6">
                  <c:v>3.1774275546517538E-3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3-1C4D-A098-A60BBE5873C3}"/>
            </c:ext>
          </c:extLst>
        </c:ser>
        <c:ser>
          <c:idx val="2"/>
          <c:order val="2"/>
          <c:tx>
            <c:strRef>
              <c:f>'Ethnicity and Gender (Charts)'!$E$167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(Charts)'!$B$168:$B$174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(Charts)'!$E$168:$E$174</c:f>
              <c:numCache>
                <c:formatCode>0.0%</c:formatCode>
                <c:ptCount val="7"/>
                <c:pt idx="0">
                  <c:v>3.4293552812071332E-2</c:v>
                </c:pt>
                <c:pt idx="1">
                  <c:v>6.7215363511659812E-2</c:v>
                </c:pt>
                <c:pt idx="2">
                  <c:v>1.3717421124828532E-2</c:v>
                </c:pt>
                <c:pt idx="3">
                  <c:v>9.327846364883402E-2</c:v>
                </c:pt>
                <c:pt idx="4">
                  <c:v>5.2126200274348423E-2</c:v>
                </c:pt>
                <c:pt idx="5">
                  <c:v>7.1330589849108367E-2</c:v>
                </c:pt>
                <c:pt idx="6">
                  <c:v>2.7434842249657062E-3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3-1C4D-A098-A60BBE587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480447"/>
        <c:axId val="806533455"/>
      </c:barChart>
      <c:catAx>
        <c:axId val="81348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533455"/>
        <c:crosses val="autoZero"/>
        <c:auto val="1"/>
        <c:lblAlgn val="ctr"/>
        <c:lblOffset val="100"/>
        <c:noMultiLvlLbl val="0"/>
      </c:catAx>
      <c:valAx>
        <c:axId val="80653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480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Oak</a:t>
            </a:r>
            <a:r>
              <a:rPr lang="en-US" baseline="0"/>
              <a:t> Bay </a:t>
            </a:r>
            <a:r>
              <a:rPr lang="en-US"/>
              <a:t>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(Charts)'!$C$182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(Charts)'!$B$183:$B$189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(Charts)'!$C$183:$C$189</c:f>
              <c:numCache>
                <c:formatCode>0.0%</c:formatCode>
                <c:ptCount val="7"/>
                <c:pt idx="0">
                  <c:v>7.9594017094017089E-2</c:v>
                </c:pt>
                <c:pt idx="1">
                  <c:v>3.205128205128205E-3</c:v>
                </c:pt>
                <c:pt idx="2">
                  <c:v>6.9444444444444441E-3</c:v>
                </c:pt>
                <c:pt idx="3">
                  <c:v>1.6025641025641024E-2</c:v>
                </c:pt>
                <c:pt idx="4">
                  <c:v>6.41025641025641E-3</c:v>
                </c:pt>
                <c:pt idx="5">
                  <c:v>1.3354700854700854E-2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F-B444-AB30-AA21757C31F9}"/>
            </c:ext>
          </c:extLst>
        </c:ser>
        <c:ser>
          <c:idx val="1"/>
          <c:order val="1"/>
          <c:tx>
            <c:strRef>
              <c:f>'Ethnicity and Gender (Charts)'!$D$182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(Charts)'!$B$183:$B$189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(Charts)'!$D$183:$D$189</c:f>
              <c:numCache>
                <c:formatCode>0.0%</c:formatCode>
                <c:ptCount val="7"/>
                <c:pt idx="0">
                  <c:v>2.1621621621621623E-2</c:v>
                </c:pt>
                <c:pt idx="1">
                  <c:v>5.4054054054054057E-3</c:v>
                </c:pt>
                <c:pt idx="2">
                  <c:v>2.1621621621621623E-2</c:v>
                </c:pt>
                <c:pt idx="3">
                  <c:v>4.8648648648648651E-2</c:v>
                </c:pt>
                <c:pt idx="4">
                  <c:v>1.0810810810810811E-2</c:v>
                </c:pt>
                <c:pt idx="5">
                  <c:v>1.0810810810810811E-2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F-B444-AB30-AA21757C31F9}"/>
            </c:ext>
          </c:extLst>
        </c:ser>
        <c:ser>
          <c:idx val="2"/>
          <c:order val="2"/>
          <c:tx>
            <c:strRef>
              <c:f>'Ethnicity and Gender (Charts)'!$E$182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(Charts)'!$B$183:$B$189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(Charts)'!$E$183:$E$189</c:f>
              <c:numCache>
                <c:formatCode>0.0%</c:formatCode>
                <c:ptCount val="7"/>
                <c:pt idx="0">
                  <c:v>3.5714285714285712E-2</c:v>
                </c:pt>
                <c:pt idx="1">
                  <c:v>0</c:v>
                </c:pt>
                <c:pt idx="2">
                  <c:v>7.1428571428571425E-2</c:v>
                </c:pt>
                <c:pt idx="3">
                  <c:v>3.5714285714285712E-2</c:v>
                </c:pt>
                <c:pt idx="4">
                  <c:v>3.5714285714285712E-2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F-B444-AB30-AA21757C3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527727"/>
        <c:axId val="840740399"/>
      </c:barChart>
      <c:catAx>
        <c:axId val="8445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740399"/>
        <c:crosses val="autoZero"/>
        <c:auto val="1"/>
        <c:lblAlgn val="ctr"/>
        <c:lblOffset val="100"/>
        <c:noMultiLvlLbl val="0"/>
      </c:catAx>
      <c:valAx>
        <c:axId val="84074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52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Oak</a:t>
            </a:r>
            <a:r>
              <a:rPr lang="en-US" baseline="0"/>
              <a:t> Bay</a:t>
            </a:r>
            <a:r>
              <a:rPr lang="en-US"/>
              <a:t>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(Charts)'!$C$197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(Charts)'!$B$198:$B$204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(Charts)'!$C$198:$C$204</c:f>
              <c:numCache>
                <c:formatCode>0.0%</c:formatCode>
                <c:ptCount val="7"/>
                <c:pt idx="0">
                  <c:v>6.4078866296980896E-2</c:v>
                </c:pt>
                <c:pt idx="1">
                  <c:v>3.0807147258163892E-3</c:v>
                </c:pt>
                <c:pt idx="2">
                  <c:v>3.6968576709796672E-3</c:v>
                </c:pt>
                <c:pt idx="3">
                  <c:v>1.3555144793592114E-2</c:v>
                </c:pt>
                <c:pt idx="4">
                  <c:v>5.5452865064695009E-3</c:v>
                </c:pt>
                <c:pt idx="5">
                  <c:v>1.9716574245224893E-2</c:v>
                </c:pt>
                <c:pt idx="6">
                  <c:v>1.2322858903265558E-3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4-A34C-8A70-4894C028014F}"/>
            </c:ext>
          </c:extLst>
        </c:ser>
        <c:ser>
          <c:idx val="1"/>
          <c:order val="1"/>
          <c:tx>
            <c:strRef>
              <c:f>'Ethnicity and Gender (Charts)'!$D$197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(Charts)'!$B$198:$B$204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(Charts)'!$D$198:$D$204</c:f>
              <c:numCache>
                <c:formatCode>0.0%</c:formatCode>
                <c:ptCount val="7"/>
                <c:pt idx="0">
                  <c:v>1.9169329073482427E-2</c:v>
                </c:pt>
                <c:pt idx="1">
                  <c:v>1.9169329073482427E-2</c:v>
                </c:pt>
                <c:pt idx="2">
                  <c:v>8.5197018104366355E-3</c:v>
                </c:pt>
                <c:pt idx="3">
                  <c:v>5.5378061767838126E-2</c:v>
                </c:pt>
                <c:pt idx="4">
                  <c:v>1.0649627263045794E-2</c:v>
                </c:pt>
                <c:pt idx="5">
                  <c:v>2.3429179978700747E-2</c:v>
                </c:pt>
                <c:pt idx="6">
                  <c:v>7.4547390841320556E-3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4-A34C-8A70-4894C028014F}"/>
            </c:ext>
          </c:extLst>
        </c:ser>
        <c:ser>
          <c:idx val="2"/>
          <c:order val="2"/>
          <c:tx>
            <c:strRef>
              <c:f>'Ethnicity and Gender (Charts)'!$E$197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(Charts)'!$B$198:$B$204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(Charts)'!$E$198:$E$204</c:f>
              <c:numCache>
                <c:formatCode>0.0%</c:formatCode>
                <c:ptCount val="7"/>
                <c:pt idx="0">
                  <c:v>3.3333333333333333E-2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6.6666666666666666E-2</c:v>
                </c:pt>
                <c:pt idx="4">
                  <c:v>1.6666666666666666E-2</c:v>
                </c:pt>
                <c:pt idx="5">
                  <c:v>1.6666666666666666E-2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4-A34C-8A70-4894C0280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42543"/>
        <c:axId val="845058399"/>
      </c:barChart>
      <c:catAx>
        <c:axId val="81324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058399"/>
        <c:crosses val="autoZero"/>
        <c:auto val="1"/>
        <c:lblAlgn val="ctr"/>
        <c:lblOffset val="100"/>
        <c:noMultiLvlLbl val="0"/>
      </c:catAx>
      <c:valAx>
        <c:axId val="84505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24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 Moody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(Charts)'!$C$212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(Charts)'!$B$213:$B$219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(Charts)'!$C$213:$C$219</c:f>
              <c:numCache>
                <c:formatCode>0.0%</c:formatCode>
                <c:ptCount val="7"/>
                <c:pt idx="0">
                  <c:v>0.21127579192095322</c:v>
                </c:pt>
                <c:pt idx="1">
                  <c:v>9.0090090090090089E-3</c:v>
                </c:pt>
                <c:pt idx="2">
                  <c:v>1.8889857599535018E-2</c:v>
                </c:pt>
                <c:pt idx="3">
                  <c:v>2.3255813953488372E-2</c:v>
                </c:pt>
                <c:pt idx="4">
                  <c:v>3.6907875617553036E-2</c:v>
                </c:pt>
                <c:pt idx="5">
                  <c:v>2.2377215925603024E-2</c:v>
                </c:pt>
                <c:pt idx="6">
                  <c:v>2.906131938390003E-3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3-E844-BDF4-3BEEB4337B79}"/>
            </c:ext>
          </c:extLst>
        </c:ser>
        <c:ser>
          <c:idx val="1"/>
          <c:order val="1"/>
          <c:tx>
            <c:strRef>
              <c:f>'Ethnicity and Gender (Charts)'!$D$212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(Charts)'!$B$213:$B$219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(Charts)'!$D$213:$D$219</c:f>
              <c:numCache>
                <c:formatCode>0.0%</c:formatCode>
                <c:ptCount val="7"/>
                <c:pt idx="0">
                  <c:v>6.6127847171197643E-2</c:v>
                </c:pt>
                <c:pt idx="1">
                  <c:v>2.4246877296105803E-2</c:v>
                </c:pt>
                <c:pt idx="2">
                  <c:v>1.4695077149155033E-2</c:v>
                </c:pt>
                <c:pt idx="3">
                  <c:v>4.9228508449669361E-2</c:v>
                </c:pt>
                <c:pt idx="4">
                  <c:v>5.0698016164584865E-2</c:v>
                </c:pt>
                <c:pt idx="5">
                  <c:v>3.1594415870683318E-2</c:v>
                </c:pt>
                <c:pt idx="6">
                  <c:v>5.1432770022042619E-3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3-E844-BDF4-3BEEB4337B79}"/>
            </c:ext>
          </c:extLst>
        </c:ser>
        <c:ser>
          <c:idx val="2"/>
          <c:order val="2"/>
          <c:tx>
            <c:strRef>
              <c:f>'Ethnicity and Gender (Charts)'!$E$212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(Charts)'!$B$213:$B$219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(Charts)'!$E$213:$E$219</c:f>
              <c:numCache>
                <c:formatCode>0.0%</c:formatCode>
                <c:ptCount val="7"/>
                <c:pt idx="0">
                  <c:v>1.8987341772151899E-2</c:v>
                </c:pt>
                <c:pt idx="1">
                  <c:v>1.2658227848101266E-2</c:v>
                </c:pt>
                <c:pt idx="2">
                  <c:v>6.3291139240506328E-3</c:v>
                </c:pt>
                <c:pt idx="3">
                  <c:v>3.1645569620253167E-2</c:v>
                </c:pt>
                <c:pt idx="4">
                  <c:v>3.7974683544303799E-2</c:v>
                </c:pt>
                <c:pt idx="5">
                  <c:v>2.5316455696202531E-2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3-E844-BDF4-3BEEB433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6010751"/>
        <c:axId val="846381279"/>
      </c:barChart>
      <c:catAx>
        <c:axId val="84601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381279"/>
        <c:crosses val="autoZero"/>
        <c:auto val="1"/>
        <c:lblAlgn val="ctr"/>
        <c:lblOffset val="100"/>
        <c:noMultiLvlLbl val="0"/>
      </c:catAx>
      <c:valAx>
        <c:axId val="84638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10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 Moody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(Charts)'!$C$227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(Charts)'!$B$228:$B$234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(Charts)'!$C$228:$C$234</c:f>
              <c:numCache>
                <c:formatCode>0.0%</c:formatCode>
                <c:ptCount val="7"/>
                <c:pt idx="0">
                  <c:v>0.18590335487842413</c:v>
                </c:pt>
                <c:pt idx="1">
                  <c:v>9.2336103416435829E-3</c:v>
                </c:pt>
                <c:pt idx="2">
                  <c:v>1.4158202523853494E-2</c:v>
                </c:pt>
                <c:pt idx="3">
                  <c:v>2.2160664819944598E-2</c:v>
                </c:pt>
                <c:pt idx="4">
                  <c:v>4.339796860572484E-2</c:v>
                </c:pt>
                <c:pt idx="5">
                  <c:v>2.4315173899661435E-2</c:v>
                </c:pt>
                <c:pt idx="6">
                  <c:v>4.0012311480455524E-3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0-6847-BF5E-C2994585634C}"/>
            </c:ext>
          </c:extLst>
        </c:ser>
        <c:ser>
          <c:idx val="1"/>
          <c:order val="1"/>
          <c:tx>
            <c:strRef>
              <c:f>'Ethnicity and Gender (Charts)'!$D$227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(Charts)'!$B$228:$B$234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(Charts)'!$D$228:$D$234</c:f>
              <c:numCache>
                <c:formatCode>0.0%</c:formatCode>
                <c:ptCount val="7"/>
                <c:pt idx="0">
                  <c:v>5.8656957928802586E-2</c:v>
                </c:pt>
                <c:pt idx="1">
                  <c:v>3.6610032362459549E-2</c:v>
                </c:pt>
                <c:pt idx="2">
                  <c:v>2.3260517799352752E-2</c:v>
                </c:pt>
                <c:pt idx="3">
                  <c:v>3.4587378640776698E-2</c:v>
                </c:pt>
                <c:pt idx="4">
                  <c:v>0.11104368932038836</c:v>
                </c:pt>
                <c:pt idx="5">
                  <c:v>5.9668284789644012E-2</c:v>
                </c:pt>
                <c:pt idx="6">
                  <c:v>2.2249190938511327E-3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30-6847-BF5E-C2994585634C}"/>
            </c:ext>
          </c:extLst>
        </c:ser>
        <c:ser>
          <c:idx val="2"/>
          <c:order val="2"/>
          <c:tx>
            <c:strRef>
              <c:f>'Ethnicity and Gender (Charts)'!$E$227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(Charts)'!$B$228:$B$234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(Charts)'!$E$228:$E$234</c:f>
              <c:numCache>
                <c:formatCode>0.0%</c:formatCode>
                <c:ptCount val="7"/>
                <c:pt idx="0">
                  <c:v>3.1835205992509365E-2</c:v>
                </c:pt>
                <c:pt idx="1">
                  <c:v>3.5580524344569285E-2</c:v>
                </c:pt>
                <c:pt idx="2">
                  <c:v>1.4981273408239701E-2</c:v>
                </c:pt>
                <c:pt idx="3">
                  <c:v>4.1198501872659173E-2</c:v>
                </c:pt>
                <c:pt idx="4">
                  <c:v>8.0524344569288392E-2</c:v>
                </c:pt>
                <c:pt idx="5">
                  <c:v>5.4307116104868915E-2</c:v>
                </c:pt>
                <c:pt idx="6">
                  <c:v>3.7453183520599251E-3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30-6847-BF5E-C2994585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0794559"/>
        <c:axId val="840256975"/>
      </c:barChart>
      <c:catAx>
        <c:axId val="84079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56975"/>
        <c:crosses val="autoZero"/>
        <c:auto val="1"/>
        <c:lblAlgn val="ctr"/>
        <c:lblOffset val="100"/>
        <c:noMultiLvlLbl val="0"/>
      </c:catAx>
      <c:valAx>
        <c:axId val="84025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794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Saanich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(Charts)'!$C$242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(Charts)'!$B$243:$B$249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(Charts)'!$C$243:$C$249</c:f>
              <c:numCache>
                <c:formatCode>0.0%</c:formatCode>
                <c:ptCount val="7"/>
                <c:pt idx="0">
                  <c:v>0.14310539577721784</c:v>
                </c:pt>
                <c:pt idx="1">
                  <c:v>9.8184029889651584E-3</c:v>
                </c:pt>
                <c:pt idx="2">
                  <c:v>7.0379702841254672E-3</c:v>
                </c:pt>
                <c:pt idx="3">
                  <c:v>3.3628779979144943E-2</c:v>
                </c:pt>
                <c:pt idx="4">
                  <c:v>8.8626292466765146E-3</c:v>
                </c:pt>
                <c:pt idx="5">
                  <c:v>4.909201494482579E-2</c:v>
                </c:pt>
                <c:pt idx="6">
                  <c:v>1.4771048744460858E-3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D-9942-920B-F7469AAAC4AE}"/>
            </c:ext>
          </c:extLst>
        </c:ser>
        <c:ser>
          <c:idx val="1"/>
          <c:order val="1"/>
          <c:tx>
            <c:strRef>
              <c:f>'Ethnicity and Gender (Charts)'!$D$242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(Charts)'!$B$243:$B$249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(Charts)'!$D$243:$D$249</c:f>
              <c:numCache>
                <c:formatCode>0.0%</c:formatCode>
                <c:ptCount val="7"/>
                <c:pt idx="0">
                  <c:v>8.8669950738916262E-3</c:v>
                </c:pt>
                <c:pt idx="1">
                  <c:v>1.1822660098522168E-2</c:v>
                </c:pt>
                <c:pt idx="2">
                  <c:v>5.9113300492610842E-3</c:v>
                </c:pt>
                <c:pt idx="3">
                  <c:v>9.1625615763546803E-2</c:v>
                </c:pt>
                <c:pt idx="4">
                  <c:v>6.8965517241379309E-3</c:v>
                </c:pt>
                <c:pt idx="5">
                  <c:v>8.8669950738916262E-3</c:v>
                </c:pt>
                <c:pt idx="6">
                  <c:v>8.8669950738916262E-3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D-9942-920B-F7469AAAC4AE}"/>
            </c:ext>
          </c:extLst>
        </c:ser>
        <c:ser>
          <c:idx val="2"/>
          <c:order val="2"/>
          <c:tx>
            <c:strRef>
              <c:f>'Ethnicity and Gender (Charts)'!$E$242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(Charts)'!$B$243:$B$249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(Charts)'!$E$243:$E$249</c:f>
              <c:numCache>
                <c:formatCode>0.0%</c:formatCode>
                <c:ptCount val="7"/>
                <c:pt idx="0">
                  <c:v>0</c:v>
                </c:pt>
                <c:pt idx="1">
                  <c:v>2.1126760563380281E-2</c:v>
                </c:pt>
                <c:pt idx="2">
                  <c:v>7.0422535211267607E-3</c:v>
                </c:pt>
                <c:pt idx="3">
                  <c:v>0.176056338028169</c:v>
                </c:pt>
                <c:pt idx="4">
                  <c:v>7.0422535211267607E-3</c:v>
                </c:pt>
                <c:pt idx="5">
                  <c:v>7.0422535211267607E-3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DD-9942-920B-F7469AAA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6018127"/>
        <c:axId val="846214063"/>
      </c:barChart>
      <c:catAx>
        <c:axId val="84601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214063"/>
        <c:crosses val="autoZero"/>
        <c:auto val="1"/>
        <c:lblAlgn val="ctr"/>
        <c:lblOffset val="100"/>
        <c:noMultiLvlLbl val="0"/>
      </c:catAx>
      <c:valAx>
        <c:axId val="84621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18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Saanich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(Charts)'!$C$257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(Charts)'!$B$258:$B$264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(Charts)'!$C$258:$C$264</c:f>
              <c:numCache>
                <c:formatCode>0.0%</c:formatCode>
                <c:ptCount val="7"/>
                <c:pt idx="0">
                  <c:v>0.12783201326211088</c:v>
                </c:pt>
                <c:pt idx="1">
                  <c:v>1.0775465094860931E-2</c:v>
                </c:pt>
                <c:pt idx="2">
                  <c:v>7.6441333578927979E-3</c:v>
                </c:pt>
                <c:pt idx="3">
                  <c:v>2.8547748411455937E-2</c:v>
                </c:pt>
                <c:pt idx="4">
                  <c:v>1.1143857063916006E-2</c:v>
                </c:pt>
                <c:pt idx="5">
                  <c:v>5.1759071652237983E-2</c:v>
                </c:pt>
                <c:pt idx="6">
                  <c:v>1.8419598452753729E-3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1241-83BA-8668CBCD7CE4}"/>
            </c:ext>
          </c:extLst>
        </c:ser>
        <c:ser>
          <c:idx val="1"/>
          <c:order val="1"/>
          <c:tx>
            <c:strRef>
              <c:f>'Ethnicity and Gender (Charts)'!$D$257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(Charts)'!$B$258:$B$264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(Charts)'!$D$258:$D$264</c:f>
              <c:numCache>
                <c:formatCode>0.0%</c:formatCode>
                <c:ptCount val="7"/>
                <c:pt idx="0">
                  <c:v>2.1091811414392061E-2</c:v>
                </c:pt>
                <c:pt idx="1">
                  <c:v>1.8858560794044667E-2</c:v>
                </c:pt>
                <c:pt idx="2">
                  <c:v>9.1811414392059549E-3</c:v>
                </c:pt>
                <c:pt idx="3">
                  <c:v>7.4193548387096769E-2</c:v>
                </c:pt>
                <c:pt idx="4">
                  <c:v>9.9255583126550868E-3</c:v>
                </c:pt>
                <c:pt idx="5">
                  <c:v>1.7866004962779156E-2</c:v>
                </c:pt>
                <c:pt idx="6">
                  <c:v>3.7220843672456576E-3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A6-1241-83BA-8668CBCD7CE4}"/>
            </c:ext>
          </c:extLst>
        </c:ser>
        <c:ser>
          <c:idx val="2"/>
          <c:order val="2"/>
          <c:tx>
            <c:strRef>
              <c:f>'Ethnicity and Gender (Charts)'!$E$257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(Charts)'!$B$258:$B$264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(Charts)'!$E$258:$E$264</c:f>
              <c:numCache>
                <c:formatCode>0.0%</c:formatCode>
                <c:ptCount val="7"/>
                <c:pt idx="0">
                  <c:v>1.338432122370937E-2</c:v>
                </c:pt>
                <c:pt idx="1">
                  <c:v>1.338432122370937E-2</c:v>
                </c:pt>
                <c:pt idx="2">
                  <c:v>0</c:v>
                </c:pt>
                <c:pt idx="3">
                  <c:v>0.14340344168260039</c:v>
                </c:pt>
                <c:pt idx="4">
                  <c:v>5.7361376673040155E-3</c:v>
                </c:pt>
                <c:pt idx="5">
                  <c:v>1.7208413001912046E-2</c:v>
                </c:pt>
                <c:pt idx="6">
                  <c:v>5.7361376673040155E-3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A6-1241-83BA-8668CBCD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6273775"/>
        <c:axId val="840224607"/>
      </c:barChart>
      <c:catAx>
        <c:axId val="85627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24607"/>
        <c:crosses val="autoZero"/>
        <c:auto val="1"/>
        <c:lblAlgn val="ctr"/>
        <c:lblOffset val="100"/>
        <c:noMultiLvlLbl val="0"/>
      </c:catAx>
      <c:valAx>
        <c:axId val="84022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27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Vancouver Street Checks of Women,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(Charts)'!$C$302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(Charts)'!$B$303:$B$309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(Charts)'!$C$303:$C$309</c:f>
              <c:numCache>
                <c:formatCode>0.0%</c:formatCode>
                <c:ptCount val="7"/>
                <c:pt idx="0">
                  <c:v>0.24695808922938262</c:v>
                </c:pt>
                <c:pt idx="1">
                  <c:v>1.5772870662460567E-3</c:v>
                </c:pt>
                <c:pt idx="2">
                  <c:v>5.4078413699864807E-3</c:v>
                </c:pt>
                <c:pt idx="3">
                  <c:v>5.6331680937359175E-3</c:v>
                </c:pt>
                <c:pt idx="4">
                  <c:v>9.1031996394772413E-2</c:v>
                </c:pt>
                <c:pt idx="5">
                  <c:v>2.185669220369536E-2</c:v>
                </c:pt>
                <c:pt idx="6">
                  <c:v>1.8026137899954935E-3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E-0144-B171-18552922CF4E}"/>
            </c:ext>
          </c:extLst>
        </c:ser>
        <c:ser>
          <c:idx val="1"/>
          <c:order val="1"/>
          <c:tx>
            <c:strRef>
              <c:f>'Ethnicity and Gender (Charts)'!$D$302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(Charts)'!$B$303:$B$309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(Charts)'!$D$303:$D$309</c:f>
              <c:numCache>
                <c:formatCode>0.0%</c:formatCode>
                <c:ptCount val="7"/>
                <c:pt idx="0">
                  <c:v>5.0538525269262634E-2</c:v>
                </c:pt>
                <c:pt idx="1">
                  <c:v>1.4913007456503728E-2</c:v>
                </c:pt>
                <c:pt idx="2">
                  <c:v>9.9420049710024858E-3</c:v>
                </c:pt>
                <c:pt idx="3">
                  <c:v>0.1499585749792875</c:v>
                </c:pt>
                <c:pt idx="4">
                  <c:v>0.11019055509527755</c:v>
                </c:pt>
                <c:pt idx="5">
                  <c:v>3.9768019884009943E-2</c:v>
                </c:pt>
                <c:pt idx="6">
                  <c:v>4.9710024855012429E-3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5E-0144-B171-18552922CF4E}"/>
            </c:ext>
          </c:extLst>
        </c:ser>
        <c:ser>
          <c:idx val="2"/>
          <c:order val="2"/>
          <c:tx>
            <c:strRef>
              <c:f>'Ethnicity and Gender (Charts)'!$E$302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(Charts)'!$B$303:$B$309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(Charts)'!$E$303:$E$309</c:f>
              <c:numCache>
                <c:formatCode>0.0%</c:formatCode>
                <c:ptCount val="7"/>
                <c:pt idx="0">
                  <c:v>2.2058823529411766E-2</c:v>
                </c:pt>
                <c:pt idx="1">
                  <c:v>2.9411764705882353E-2</c:v>
                </c:pt>
                <c:pt idx="2">
                  <c:v>7.3529411764705881E-3</c:v>
                </c:pt>
                <c:pt idx="3">
                  <c:v>0.17647058823529413</c:v>
                </c:pt>
                <c:pt idx="4">
                  <c:v>9.5588235294117641E-2</c:v>
                </c:pt>
                <c:pt idx="5">
                  <c:v>3.6764705882352942E-2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5E-0144-B171-18552922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6039199"/>
        <c:axId val="846174943"/>
      </c:barChart>
      <c:catAx>
        <c:axId val="84603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174943"/>
        <c:crosses val="autoZero"/>
        <c:auto val="1"/>
        <c:lblAlgn val="ctr"/>
        <c:lblOffset val="100"/>
        <c:noMultiLvlLbl val="0"/>
      </c:catAx>
      <c:valAx>
        <c:axId val="84617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3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Vancouver Street Checks of Men,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'Ethnicity and Gender (Charts)'!$C$317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'Ethnicity and Gender (Charts)'!$B$318:$B$324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(Charts)'!$C$318:$C$324</c:f>
              <c:numCache>
                <c:formatCode>0.0%</c:formatCode>
                <c:ptCount val="7"/>
                <c:pt idx="0">
                  <c:v>0.21267316572601333</c:v>
                </c:pt>
                <c:pt idx="1">
                  <c:v>2.8219599794766545E-3</c:v>
                </c:pt>
                <c:pt idx="2">
                  <c:v>6.1570035915854285E-3</c:v>
                </c:pt>
                <c:pt idx="3">
                  <c:v>5.9004617752693687E-3</c:v>
                </c:pt>
                <c:pt idx="4">
                  <c:v>9.7485890200102621E-2</c:v>
                </c:pt>
                <c:pt idx="5">
                  <c:v>2.4884556182657773E-2</c:v>
                </c:pt>
                <c:pt idx="6">
                  <c:v>1.2827090815802976E-3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E-3549-9B61-33311E098264}"/>
            </c:ext>
          </c:extLst>
        </c:ser>
        <c:ser>
          <c:idx val="1"/>
          <c:order val="1"/>
          <c:tx>
            <c:strRef>
              <c:f>'Ethnicity and Gender (Charts)'!$D$317</c:f>
              <c:strCache>
                <c:ptCount val="1"/>
                <c:pt idx="0">
                  <c:v>2008 - 2018 Street Checks (Minus Blank and Unknown)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'Ethnicity and Gender (Charts)'!$B$318:$B$324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(Charts)'!$D$318:$D$324</c:f>
              <c:numCache>
                <c:formatCode>0.0%</c:formatCode>
                <c:ptCount val="7"/>
                <c:pt idx="0">
                  <c:v>4.7275775356244762E-2</c:v>
                </c:pt>
                <c:pt idx="1">
                  <c:v>3.0343671416596815E-2</c:v>
                </c:pt>
                <c:pt idx="2">
                  <c:v>1.5758591785414919E-2</c:v>
                </c:pt>
                <c:pt idx="3">
                  <c:v>8.4995808885163449E-2</c:v>
                </c:pt>
                <c:pt idx="4">
                  <c:v>0.14417435037720033</c:v>
                </c:pt>
                <c:pt idx="5">
                  <c:v>4.8281642917015928E-2</c:v>
                </c:pt>
                <c:pt idx="6">
                  <c:v>2.3470243084660518E-3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E-3549-9B61-33311E098264}"/>
            </c:ext>
          </c:extLst>
        </c:ser>
        <c:ser>
          <c:idx val="2"/>
          <c:order val="2"/>
          <c:tx>
            <c:strRef>
              <c:f>'Ethnicity and Gender (Charts)'!$E$317</c:f>
              <c:strCache>
                <c:ptCount val="1"/>
                <c:pt idx="0">
                  <c:v>2018 Street Checks (Minus Blank and Unknown)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'Ethnicity and Gender (Charts)'!$B$318:$B$324</c:f>
              <c:strCache>
                <c:ptCount val="7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Indigenous</c:v>
                </c:pt>
                <c:pt idx="4">
                  <c:v>Middle Eastern</c:v>
                </c:pt>
                <c:pt idx="5">
                  <c:v>South Asian</c:v>
                </c:pt>
                <c:pt idx="6">
                  <c:v>Other</c:v>
                </c:pt>
              </c:strCache>
            </c:strRef>
          </c:cat>
          <c:val>
            <c:numRef>
              <c:f>'Ethnicity and Gender (Charts)'!$E$318:$E$324</c:f>
              <c:numCache>
                <c:formatCode>0.0%</c:formatCode>
                <c:ptCount val="7"/>
                <c:pt idx="0">
                  <c:v>2.0900321543408359E-2</c:v>
                </c:pt>
                <c:pt idx="1">
                  <c:v>3.5369774919614148E-2</c:v>
                </c:pt>
                <c:pt idx="2">
                  <c:v>1.2861736334405145E-2</c:v>
                </c:pt>
                <c:pt idx="3">
                  <c:v>9.9678456591639875E-2</c:v>
                </c:pt>
                <c:pt idx="4">
                  <c:v>8.8424437299035374E-2</c:v>
                </c:pt>
                <c:pt idx="5">
                  <c:v>4.3408360128617367E-2</c:v>
                </c:pt>
                <c:pt idx="6">
                  <c:v>1.6077170418006431E-3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EE-3549-9B61-33311E098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5879983"/>
        <c:axId val="845431647"/>
      </c:barChart>
      <c:catAx>
        <c:axId val="84587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431647"/>
        <c:crosses val="autoZero"/>
        <c:auto val="1"/>
        <c:lblAlgn val="ctr"/>
        <c:lblOffset val="100"/>
        <c:noMultiLvlLbl val="0"/>
      </c:catAx>
      <c:valAx>
        <c:axId val="84543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87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Checks of Indigenous Women (as % of women)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'Indigenous Women'!$D$2</c:f>
              <c:strCache>
                <c:ptCount val="1"/>
                <c:pt idx="0">
                  <c:v>2018 Street Checks
(2017 for Vancouver and Nelson)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Women'!$A$3:$A$11</c:f>
              <c:strCache>
                <c:ptCount val="9"/>
                <c:pt idx="0">
                  <c:v>West Vancouver</c:v>
                </c:pt>
                <c:pt idx="1">
                  <c:v>Vancouver</c:v>
                </c:pt>
                <c:pt idx="2">
                  <c:v>Saanich</c:v>
                </c:pt>
                <c:pt idx="3">
                  <c:v>Port Moody</c:v>
                </c:pt>
                <c:pt idx="4">
                  <c:v>Oak Bay</c:v>
                </c:pt>
                <c:pt idx="5">
                  <c:v>New Westminster</c:v>
                </c:pt>
                <c:pt idx="6">
                  <c:v>Nelson</c:v>
                </c:pt>
                <c:pt idx="7">
                  <c:v>Central Saanich</c:v>
                </c:pt>
                <c:pt idx="8">
                  <c:v>Abbotsford</c:v>
                </c:pt>
              </c:strCache>
            </c:strRef>
          </c:cat>
          <c:val>
            <c:numRef>
              <c:f>'Indigenous Women'!$D$3:$D$11</c:f>
              <c:numCache>
                <c:formatCode>0.0%</c:formatCode>
                <c:ptCount val="9"/>
                <c:pt idx="0">
                  <c:v>0.17647058823529413</c:v>
                </c:pt>
                <c:pt idx="1">
                  <c:v>0.21820303383897316</c:v>
                </c:pt>
                <c:pt idx="2">
                  <c:v>0.176056338028169</c:v>
                </c:pt>
                <c:pt idx="3">
                  <c:v>3.1645569620253167E-2</c:v>
                </c:pt>
                <c:pt idx="4">
                  <c:v>3.5714285714285712E-2</c:v>
                </c:pt>
                <c:pt idx="5">
                  <c:v>0.140625</c:v>
                </c:pt>
                <c:pt idx="6">
                  <c:v>6.6666666666666666E-2</c:v>
                </c:pt>
                <c:pt idx="7">
                  <c:v>0.17857142857142858</c:v>
                </c:pt>
                <c:pt idx="8">
                  <c:v>0.11938202247191011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E-5C47-95E7-7377C1D5FAC3}"/>
            </c:ext>
          </c:extLst>
        </c:ser>
        <c:ser>
          <c:idx val="1"/>
          <c:order val="1"/>
          <c:tx>
            <c:strRef>
              <c:f>'Indigenous Women'!$C$2</c:f>
              <c:strCache>
                <c:ptCount val="1"/>
                <c:pt idx="0">
                  <c:v>2008 to 2018 Street Checks
(2008 to 2017 for Vancouver and Nelson)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Women'!$A$3:$A$11</c:f>
              <c:strCache>
                <c:ptCount val="9"/>
                <c:pt idx="0">
                  <c:v>West Vancouver</c:v>
                </c:pt>
                <c:pt idx="1">
                  <c:v>Vancouver</c:v>
                </c:pt>
                <c:pt idx="2">
                  <c:v>Saanich</c:v>
                </c:pt>
                <c:pt idx="3">
                  <c:v>Port Moody</c:v>
                </c:pt>
                <c:pt idx="4">
                  <c:v>Oak Bay</c:v>
                </c:pt>
                <c:pt idx="5">
                  <c:v>New Westminster</c:v>
                </c:pt>
                <c:pt idx="6">
                  <c:v>Nelson</c:v>
                </c:pt>
                <c:pt idx="7">
                  <c:v>Central Saanich</c:v>
                </c:pt>
                <c:pt idx="8">
                  <c:v>Abbotsford</c:v>
                </c:pt>
              </c:strCache>
            </c:strRef>
          </c:cat>
          <c:val>
            <c:numRef>
              <c:f>'Indigenous Women'!$C$3:$C$11</c:f>
              <c:numCache>
                <c:formatCode>0.0%</c:formatCode>
                <c:ptCount val="9"/>
                <c:pt idx="0">
                  <c:v>0.1499585749792875</c:v>
                </c:pt>
                <c:pt idx="1">
                  <c:v>0.26976932963539202</c:v>
                </c:pt>
                <c:pt idx="2">
                  <c:v>9.1625615763546803E-2</c:v>
                </c:pt>
                <c:pt idx="3">
                  <c:v>4.9228508449669361E-2</c:v>
                </c:pt>
                <c:pt idx="4">
                  <c:v>4.8648648648648651E-2</c:v>
                </c:pt>
                <c:pt idx="5">
                  <c:v>0.13859382903388973</c:v>
                </c:pt>
                <c:pt idx="6">
                  <c:v>4.3795620437956206E-2</c:v>
                </c:pt>
                <c:pt idx="7">
                  <c:v>0.11160714285714286</c:v>
                </c:pt>
                <c:pt idx="8">
                  <c:v>9.6695049790734594E-2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E-5C47-95E7-7377C1D5FAC3}"/>
            </c:ext>
          </c:extLst>
        </c:ser>
        <c:ser>
          <c:idx val="0"/>
          <c:order val="2"/>
          <c:tx>
            <c:strRef>
              <c:f>'Indigenous Women'!$B$2</c:f>
              <c:strCache>
                <c:ptCount val="1"/>
                <c:pt idx="0">
                  <c:v>Population
(2016 Census)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'Indigenous Women'!$A$3:$A$11</c:f>
              <c:strCache>
                <c:ptCount val="9"/>
                <c:pt idx="0">
                  <c:v>West Vancouver</c:v>
                </c:pt>
                <c:pt idx="1">
                  <c:v>Vancouver</c:v>
                </c:pt>
                <c:pt idx="2">
                  <c:v>Saanich</c:v>
                </c:pt>
                <c:pt idx="3">
                  <c:v>Port Moody</c:v>
                </c:pt>
                <c:pt idx="4">
                  <c:v>Oak Bay</c:v>
                </c:pt>
                <c:pt idx="5">
                  <c:v>New Westminster</c:v>
                </c:pt>
                <c:pt idx="6">
                  <c:v>Nelson</c:v>
                </c:pt>
                <c:pt idx="7">
                  <c:v>Central Saanich</c:v>
                </c:pt>
                <c:pt idx="8">
                  <c:v>Abbotsford</c:v>
                </c:pt>
              </c:strCache>
            </c:strRef>
          </c:cat>
          <c:val>
            <c:numRef>
              <c:f>'Indigenous Women'!$B$3:$B$11</c:f>
              <c:numCache>
                <c:formatCode>0.0%</c:formatCode>
                <c:ptCount val="9"/>
                <c:pt idx="0">
                  <c:v>5.6331680937359175E-3</c:v>
                </c:pt>
                <c:pt idx="1">
                  <c:v>2.291933216446319E-2</c:v>
                </c:pt>
                <c:pt idx="2">
                  <c:v>3.3628779979144943E-2</c:v>
                </c:pt>
                <c:pt idx="3">
                  <c:v>2.3255813953488372E-2</c:v>
                </c:pt>
                <c:pt idx="4">
                  <c:v>1.6025641025641024E-2</c:v>
                </c:pt>
                <c:pt idx="5">
                  <c:v>3.4429454749859471E-2</c:v>
                </c:pt>
                <c:pt idx="6">
                  <c:v>5.8052434456928842E-2</c:v>
                </c:pt>
                <c:pt idx="7">
                  <c:v>4.497663551401869E-2</c:v>
                </c:pt>
                <c:pt idx="8">
                  <c:v>5.1072595539139079E-2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E-5C47-95E7-7377C1D5FA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13840048"/>
        <c:axId val="1534274272"/>
      </c:barChart>
      <c:catAx>
        <c:axId val="151384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274272"/>
        <c:crosses val="autoZero"/>
        <c:auto val="1"/>
        <c:lblAlgn val="ctr"/>
        <c:lblOffset val="100"/>
        <c:noMultiLvlLbl val="0"/>
      </c:catAx>
      <c:valAx>
        <c:axId val="15342742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51384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</a:t>
            </a:r>
            <a:r>
              <a:rPr lang="en-US" sz="1400" b="0" i="0" u="none" strike="noStrike" baseline="0">
                <a:effectLst/>
              </a:rPr>
              <a:t>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Ethnicity!$T$43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Ethnicity!$S$44:$S$51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Ethnicity!$T$44:$T$51</c:f>
              <c:numCache>
                <c:formatCode>0.0%</c:formatCode>
                <c:ptCount val="8"/>
                <c:pt idx="0">
                  <c:v>0.12454757300808171</c:v>
                </c:pt>
                <c:pt idx="1">
                  <c:v>7.883385393425554E-3</c:v>
                </c:pt>
                <c:pt idx="2">
                  <c:v>0.61316872427983538</c:v>
                </c:pt>
                <c:pt idx="3">
                  <c:v>8.0817095542664481E-3</c:v>
                </c:pt>
                <c:pt idx="4">
                  <c:v>2.6874256247520826E-2</c:v>
                </c:pt>
                <c:pt idx="5">
                  <c:v>5.1068471416530316E-3</c:v>
                </c:pt>
                <c:pt idx="6">
                  <c:v>0.20313352174128613</c:v>
                </c:pt>
                <c:pt idx="7">
                  <c:v>3.074024493033864E-3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E-4142-A9E9-DD8F0D0D675B}"/>
            </c:ext>
          </c:extLst>
        </c:ser>
        <c:ser>
          <c:idx val="1"/>
          <c:order val="1"/>
          <c:tx>
            <c:strRef>
              <c:f>Ethnicity!$U$43</c:f>
              <c:strCache>
                <c:ptCount val="1"/>
                <c:pt idx="0">
                  <c:v>2008 - 2018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Ethnicity!$S$44:$S$51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Ethnicity!$U$44:$U$51</c:f>
              <c:numCache>
                <c:formatCode>0.0%</c:formatCode>
                <c:ptCount val="8"/>
                <c:pt idx="0">
                  <c:v>3.6230344241393965E-2</c:v>
                </c:pt>
                <c:pt idx="1">
                  <c:v>2.475563110922227E-2</c:v>
                </c:pt>
                <c:pt idx="2">
                  <c:v>0.68338291542711427</c:v>
                </c:pt>
                <c:pt idx="3">
                  <c:v>1.3918402039949001E-2</c:v>
                </c:pt>
                <c:pt idx="4">
                  <c:v>6.130471738206545E-2</c:v>
                </c:pt>
                <c:pt idx="5">
                  <c:v>1.7530811729706757E-2</c:v>
                </c:pt>
                <c:pt idx="6">
                  <c:v>0.16000849978750531</c:v>
                </c:pt>
                <c:pt idx="7">
                  <c:v>2.8686782830429241E-3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E-4142-A9E9-DD8F0D0D675B}"/>
            </c:ext>
          </c:extLst>
        </c:ser>
        <c:ser>
          <c:idx val="2"/>
          <c:order val="2"/>
          <c:tx>
            <c:strRef>
              <c:f>Ethnicity!$V$43</c:f>
              <c:strCache>
                <c:ptCount val="1"/>
                <c:pt idx="0">
                  <c:v>2018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Ethnicity!$S$44:$S$51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Ethnicity!$V$44:$V$51</c:f>
              <c:numCache>
                <c:formatCode>0.0%</c:formatCode>
                <c:ptCount val="8"/>
                <c:pt idx="0">
                  <c:v>2.34375E-2</c:v>
                </c:pt>
                <c:pt idx="1">
                  <c:v>1.5625E-2</c:v>
                </c:pt>
                <c:pt idx="2">
                  <c:v>0.7041015625</c:v>
                </c:pt>
                <c:pt idx="3">
                  <c:v>1.953125E-2</c:v>
                </c:pt>
                <c:pt idx="4">
                  <c:v>6.640625E-2</c:v>
                </c:pt>
                <c:pt idx="5">
                  <c:v>1.07421875E-2</c:v>
                </c:pt>
                <c:pt idx="6">
                  <c:v>0.158203125</c:v>
                </c:pt>
                <c:pt idx="7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E-4142-A9E9-DD8F0D0D6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295184"/>
        <c:axId val="1253340096"/>
      </c:barChart>
      <c:catAx>
        <c:axId val="125329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40096"/>
        <c:crosses val="autoZero"/>
        <c:auto val="1"/>
        <c:lblAlgn val="ctr"/>
        <c:lblOffset val="100"/>
        <c:noMultiLvlLbl val="0"/>
      </c:catAx>
      <c:valAx>
        <c:axId val="12533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29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Vancouver</a:t>
            </a:r>
            <a:r>
              <a:rPr lang="en-US" baseline="0"/>
              <a:t> Reason for 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Reason!$A$2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Reason!$B$2:$L$2</c:f>
              <c:numCache>
                <c:formatCode>General</c:formatCode>
                <c:ptCount val="11"/>
                <c:pt idx="0">
                  <c:v>42</c:v>
                </c:pt>
                <c:pt idx="1">
                  <c:v>60</c:v>
                </c:pt>
                <c:pt idx="2">
                  <c:v>118</c:v>
                </c:pt>
                <c:pt idx="3">
                  <c:v>94</c:v>
                </c:pt>
                <c:pt idx="4">
                  <c:v>100</c:v>
                </c:pt>
                <c:pt idx="5">
                  <c:v>110</c:v>
                </c:pt>
                <c:pt idx="6">
                  <c:v>101</c:v>
                </c:pt>
                <c:pt idx="7">
                  <c:v>69</c:v>
                </c:pt>
                <c:pt idx="8">
                  <c:v>92</c:v>
                </c:pt>
                <c:pt idx="9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8-8742-A1B6-2251E0B53D26}"/>
            </c:ext>
          </c:extLst>
        </c:ser>
        <c:ser>
          <c:idx val="1"/>
          <c:order val="1"/>
          <c:tx>
            <c:strRef>
              <c:f>Reason!$A$3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Reason!$B$3:$L$3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8-8742-A1B6-2251E0B53D26}"/>
            </c:ext>
          </c:extLst>
        </c:ser>
        <c:ser>
          <c:idx val="2"/>
          <c:order val="2"/>
          <c:tx>
            <c:strRef>
              <c:f>Reason!$A$4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Reason!$B$4:$L$4</c:f>
              <c:numCache>
                <c:formatCode>General</c:formatCode>
                <c:ptCount val="11"/>
                <c:pt idx="0">
                  <c:v>309</c:v>
                </c:pt>
                <c:pt idx="1">
                  <c:v>294</c:v>
                </c:pt>
                <c:pt idx="2">
                  <c:v>225</c:v>
                </c:pt>
                <c:pt idx="3">
                  <c:v>236</c:v>
                </c:pt>
                <c:pt idx="4">
                  <c:v>214</c:v>
                </c:pt>
                <c:pt idx="5">
                  <c:v>141</c:v>
                </c:pt>
                <c:pt idx="6">
                  <c:v>154</c:v>
                </c:pt>
                <c:pt idx="7">
                  <c:v>148</c:v>
                </c:pt>
                <c:pt idx="8">
                  <c:v>127</c:v>
                </c:pt>
                <c:pt idx="9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38-8742-A1B6-2251E0B53D26}"/>
            </c:ext>
          </c:extLst>
        </c:ser>
        <c:ser>
          <c:idx val="3"/>
          <c:order val="3"/>
          <c:tx>
            <c:strRef>
              <c:f>Reason!$A$5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Reason!$B$5:$L$5</c:f>
              <c:numCache>
                <c:formatCode>General</c:formatCode>
                <c:ptCount val="11"/>
                <c:pt idx="4">
                  <c:v>2</c:v>
                </c:pt>
                <c:pt idx="5">
                  <c:v>3</c:v>
                </c:pt>
                <c:pt idx="6">
                  <c:v>12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38-8742-A1B6-2251E0B53D26}"/>
            </c:ext>
          </c:extLst>
        </c:ser>
        <c:ser>
          <c:idx val="4"/>
          <c:order val="4"/>
          <c:tx>
            <c:strRef>
              <c:f>Reason!$A$6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Reason!$B$6:$L$6</c:f>
              <c:numCache>
                <c:formatCode>General</c:formatCode>
                <c:ptCount val="11"/>
                <c:pt idx="0">
                  <c:v>98</c:v>
                </c:pt>
                <c:pt idx="1">
                  <c:v>115</c:v>
                </c:pt>
                <c:pt idx="2">
                  <c:v>319</c:v>
                </c:pt>
                <c:pt idx="3">
                  <c:v>258</c:v>
                </c:pt>
                <c:pt idx="4">
                  <c:v>211</c:v>
                </c:pt>
                <c:pt idx="5">
                  <c:v>236</c:v>
                </c:pt>
                <c:pt idx="6">
                  <c:v>177</c:v>
                </c:pt>
                <c:pt idx="7">
                  <c:v>166</c:v>
                </c:pt>
                <c:pt idx="8">
                  <c:v>94</c:v>
                </c:pt>
                <c:pt idx="9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38-8742-A1B6-2251E0B53D26}"/>
            </c:ext>
          </c:extLst>
        </c:ser>
        <c:ser>
          <c:idx val="5"/>
          <c:order val="5"/>
          <c:tx>
            <c:strRef>
              <c:f>Reason!$A$7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Reason!$B$7:$L$7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38-8742-A1B6-2251E0B53D26}"/>
            </c:ext>
          </c:extLst>
        </c:ser>
        <c:ser>
          <c:idx val="6"/>
          <c:order val="6"/>
          <c:tx>
            <c:strRef>
              <c:f>Reason!$A$8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Reason!$B$8:$L$8</c:f>
              <c:numCache>
                <c:formatCode>#,##0</c:formatCode>
                <c:ptCount val="11"/>
                <c:pt idx="0">
                  <c:v>1113</c:v>
                </c:pt>
                <c:pt idx="1">
                  <c:v>1147</c:v>
                </c:pt>
                <c:pt idx="2">
                  <c:v>1623</c:v>
                </c:pt>
                <c:pt idx="3">
                  <c:v>1098</c:v>
                </c:pt>
                <c:pt idx="4">
                  <c:v>1057</c:v>
                </c:pt>
                <c:pt idx="5">
                  <c:v>1581</c:v>
                </c:pt>
                <c:pt idx="6">
                  <c:v>1323</c:v>
                </c:pt>
                <c:pt idx="7">
                  <c:v>1032</c:v>
                </c:pt>
                <c:pt idx="8" formatCode="General">
                  <c:v>866</c:v>
                </c:pt>
                <c:pt idx="9" formatCode="General">
                  <c:v>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38-8742-A1B6-2251E0B53D26}"/>
            </c:ext>
          </c:extLst>
        </c:ser>
        <c:ser>
          <c:idx val="7"/>
          <c:order val="7"/>
          <c:tx>
            <c:strRef>
              <c:f>Reason!$A$9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Reason!$B$9:$L$9</c:f>
              <c:numCache>
                <c:formatCode>General</c:formatCode>
                <c:ptCount val="11"/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27</c:v>
                </c:pt>
                <c:pt idx="6">
                  <c:v>31</c:v>
                </c:pt>
                <c:pt idx="7">
                  <c:v>28</c:v>
                </c:pt>
                <c:pt idx="8">
                  <c:v>19</c:v>
                </c:pt>
                <c:pt idx="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38-8742-A1B6-2251E0B53D26}"/>
            </c:ext>
          </c:extLst>
        </c:ser>
        <c:ser>
          <c:idx val="8"/>
          <c:order val="8"/>
          <c:tx>
            <c:strRef>
              <c:f>Reason!$A$10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Reason!$B$10:$L$10</c:f>
              <c:numCache>
                <c:formatCode>#,##0</c:formatCode>
                <c:ptCount val="11"/>
                <c:pt idx="0">
                  <c:v>2712</c:v>
                </c:pt>
                <c:pt idx="1">
                  <c:v>2376</c:v>
                </c:pt>
                <c:pt idx="2">
                  <c:v>3041</c:v>
                </c:pt>
                <c:pt idx="3">
                  <c:v>2626</c:v>
                </c:pt>
                <c:pt idx="4">
                  <c:v>2206</c:v>
                </c:pt>
                <c:pt idx="5">
                  <c:v>2887</c:v>
                </c:pt>
                <c:pt idx="6">
                  <c:v>3403</c:v>
                </c:pt>
                <c:pt idx="7">
                  <c:v>3103</c:v>
                </c:pt>
                <c:pt idx="8">
                  <c:v>2717</c:v>
                </c:pt>
                <c:pt idx="9">
                  <c:v>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38-8742-A1B6-2251E0B53D26}"/>
            </c:ext>
          </c:extLst>
        </c:ser>
        <c:ser>
          <c:idx val="9"/>
          <c:order val="9"/>
          <c:tx>
            <c:strRef>
              <c:f>Reason!$A$11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Reason!$B$11:$L$11</c:f>
              <c:numCache>
                <c:formatCode>General</c:formatCode>
                <c:ptCount val="11"/>
                <c:pt idx="0">
                  <c:v>359</c:v>
                </c:pt>
                <c:pt idx="1">
                  <c:v>377</c:v>
                </c:pt>
                <c:pt idx="2">
                  <c:v>740</c:v>
                </c:pt>
                <c:pt idx="3">
                  <c:v>573</c:v>
                </c:pt>
                <c:pt idx="4">
                  <c:v>574</c:v>
                </c:pt>
                <c:pt idx="5">
                  <c:v>574</c:v>
                </c:pt>
                <c:pt idx="6">
                  <c:v>449</c:v>
                </c:pt>
                <c:pt idx="7">
                  <c:v>250</c:v>
                </c:pt>
                <c:pt idx="8">
                  <c:v>177</c:v>
                </c:pt>
                <c:pt idx="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38-8742-A1B6-2251E0B53D26}"/>
            </c:ext>
          </c:extLst>
        </c:ser>
        <c:ser>
          <c:idx val="10"/>
          <c:order val="10"/>
          <c:tx>
            <c:strRef>
              <c:f>Reason!$A$12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Reason!$B$12:$L$12</c:f>
              <c:numCache>
                <c:formatCode>General</c:formatCode>
                <c:ptCount val="11"/>
                <c:pt idx="0">
                  <c:v>822</c:v>
                </c:pt>
                <c:pt idx="1">
                  <c:v>742</c:v>
                </c:pt>
                <c:pt idx="2" formatCode="#,##0">
                  <c:v>1035</c:v>
                </c:pt>
                <c:pt idx="3">
                  <c:v>986</c:v>
                </c:pt>
                <c:pt idx="4" formatCode="#,##0">
                  <c:v>1337</c:v>
                </c:pt>
                <c:pt idx="5" formatCode="#,##0">
                  <c:v>1729</c:v>
                </c:pt>
                <c:pt idx="6" formatCode="#,##0">
                  <c:v>1846</c:v>
                </c:pt>
                <c:pt idx="7" formatCode="#,##0">
                  <c:v>1638</c:v>
                </c:pt>
                <c:pt idx="8" formatCode="#,##0">
                  <c:v>1585</c:v>
                </c:pt>
                <c:pt idx="9" formatCode="#,##0">
                  <c:v>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38-8742-A1B6-2251E0B53D26}"/>
            </c:ext>
          </c:extLst>
        </c:ser>
        <c:ser>
          <c:idx val="11"/>
          <c:order val="11"/>
          <c:tx>
            <c:strRef>
              <c:f>Reason!$A$13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Reason!$B$13:$L$13</c:f>
              <c:numCache>
                <c:formatCode>#,##0</c:formatCode>
                <c:ptCount val="11"/>
                <c:pt idx="0" formatCode="General">
                  <c:v>703</c:v>
                </c:pt>
                <c:pt idx="1">
                  <c:v>1204</c:v>
                </c:pt>
                <c:pt idx="2">
                  <c:v>1391</c:v>
                </c:pt>
                <c:pt idx="3">
                  <c:v>1001</c:v>
                </c:pt>
                <c:pt idx="4">
                  <c:v>1180</c:v>
                </c:pt>
                <c:pt idx="5" formatCode="General">
                  <c:v>725</c:v>
                </c:pt>
                <c:pt idx="6" formatCode="General">
                  <c:v>533</c:v>
                </c:pt>
                <c:pt idx="7" formatCode="General">
                  <c:v>367</c:v>
                </c:pt>
                <c:pt idx="8" formatCode="General">
                  <c:v>334</c:v>
                </c:pt>
                <c:pt idx="9" formatCode="General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38-8742-A1B6-2251E0B53D26}"/>
            </c:ext>
          </c:extLst>
        </c:ser>
        <c:ser>
          <c:idx val="12"/>
          <c:order val="12"/>
          <c:tx>
            <c:strRef>
              <c:f>Reason!$A$14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Reason!$B$14:$L$14</c:f>
              <c:numCache>
                <c:formatCode>General</c:formatCode>
                <c:ptCount val="11"/>
                <c:pt idx="0">
                  <c:v>26</c:v>
                </c:pt>
                <c:pt idx="1">
                  <c:v>19</c:v>
                </c:pt>
                <c:pt idx="2">
                  <c:v>57</c:v>
                </c:pt>
                <c:pt idx="3">
                  <c:v>35</c:v>
                </c:pt>
                <c:pt idx="4">
                  <c:v>29</c:v>
                </c:pt>
                <c:pt idx="5">
                  <c:v>33</c:v>
                </c:pt>
                <c:pt idx="6">
                  <c:v>32</c:v>
                </c:pt>
                <c:pt idx="7">
                  <c:v>34</c:v>
                </c:pt>
                <c:pt idx="8">
                  <c:v>21</c:v>
                </c:pt>
                <c:pt idx="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38-8742-A1B6-2251E0B53D26}"/>
            </c:ext>
          </c:extLst>
        </c:ser>
        <c:ser>
          <c:idx val="13"/>
          <c:order val="13"/>
          <c:tx>
            <c:strRef>
              <c:f>Reason!$A$15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Reason!$B$15:$L$15</c:f>
              <c:numCache>
                <c:formatCode>General</c:formatCode>
                <c:ptCount val="11"/>
                <c:pt idx="0">
                  <c:v>32</c:v>
                </c:pt>
                <c:pt idx="1">
                  <c:v>47</c:v>
                </c:pt>
                <c:pt idx="2">
                  <c:v>73</c:v>
                </c:pt>
                <c:pt idx="3">
                  <c:v>63</c:v>
                </c:pt>
                <c:pt idx="4">
                  <c:v>33</c:v>
                </c:pt>
                <c:pt idx="5">
                  <c:v>73</c:v>
                </c:pt>
                <c:pt idx="6">
                  <c:v>65</c:v>
                </c:pt>
                <c:pt idx="7">
                  <c:v>51</c:v>
                </c:pt>
                <c:pt idx="8">
                  <c:v>67</c:v>
                </c:pt>
                <c:pt idx="9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38-8742-A1B6-2251E0B53D26}"/>
            </c:ext>
          </c:extLst>
        </c:ser>
        <c:ser>
          <c:idx val="14"/>
          <c:order val="14"/>
          <c:tx>
            <c:strRef>
              <c:f>Reason!$A$16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Reason!$B$16:$L$16</c:f>
              <c:numCache>
                <c:formatCode>#,##0</c:formatCode>
                <c:ptCount val="11"/>
                <c:pt idx="0">
                  <c:v>2543</c:v>
                </c:pt>
                <c:pt idx="1">
                  <c:v>2046</c:v>
                </c:pt>
                <c:pt idx="2">
                  <c:v>2954</c:v>
                </c:pt>
                <c:pt idx="3">
                  <c:v>2129</c:v>
                </c:pt>
                <c:pt idx="4">
                  <c:v>2123</c:v>
                </c:pt>
                <c:pt idx="5">
                  <c:v>2294</c:v>
                </c:pt>
                <c:pt idx="6">
                  <c:v>1974</c:v>
                </c:pt>
                <c:pt idx="7">
                  <c:v>1970</c:v>
                </c:pt>
                <c:pt idx="8">
                  <c:v>1786</c:v>
                </c:pt>
                <c:pt idx="9">
                  <c:v>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B38-8742-A1B6-2251E0B53D26}"/>
            </c:ext>
          </c:extLst>
        </c:ser>
        <c:ser>
          <c:idx val="15"/>
          <c:order val="15"/>
          <c:tx>
            <c:strRef>
              <c:f>Reason!$A$17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Reason!$B$17:$L$17</c:f>
              <c:numCache>
                <c:formatCode>General</c:formatCode>
                <c:ptCount val="11"/>
                <c:pt idx="0">
                  <c:v>22</c:v>
                </c:pt>
                <c:pt idx="1">
                  <c:v>38</c:v>
                </c:pt>
                <c:pt idx="2">
                  <c:v>39</c:v>
                </c:pt>
                <c:pt idx="3">
                  <c:v>49</c:v>
                </c:pt>
                <c:pt idx="4">
                  <c:v>61</c:v>
                </c:pt>
                <c:pt idx="5">
                  <c:v>62</c:v>
                </c:pt>
                <c:pt idx="6">
                  <c:v>93</c:v>
                </c:pt>
                <c:pt idx="7">
                  <c:v>66</c:v>
                </c:pt>
                <c:pt idx="8">
                  <c:v>98</c:v>
                </c:pt>
                <c:pt idx="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38-8742-A1B6-2251E0B53D26}"/>
            </c:ext>
          </c:extLst>
        </c:ser>
        <c:ser>
          <c:idx val="16"/>
          <c:order val="16"/>
          <c:tx>
            <c:strRef>
              <c:f>Reason!$A$18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Reason!$B$1:$L$1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Reason!$B$18:$L$18</c:f>
              <c:numCache>
                <c:formatCode>General</c:formatCode>
                <c:ptCount val="11"/>
                <c:pt idx="0">
                  <c:v>577</c:v>
                </c:pt>
                <c:pt idx="1">
                  <c:v>522</c:v>
                </c:pt>
                <c:pt idx="2">
                  <c:v>759</c:v>
                </c:pt>
                <c:pt idx="3">
                  <c:v>729</c:v>
                </c:pt>
                <c:pt idx="4">
                  <c:v>565</c:v>
                </c:pt>
                <c:pt idx="5">
                  <c:v>937</c:v>
                </c:pt>
                <c:pt idx="6">
                  <c:v>818</c:v>
                </c:pt>
                <c:pt idx="7">
                  <c:v>723</c:v>
                </c:pt>
                <c:pt idx="8">
                  <c:v>603</c:v>
                </c:pt>
                <c:pt idx="9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B38-8742-A1B6-2251E0B53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145936"/>
        <c:axId val="485806816"/>
      </c:lineChart>
      <c:catAx>
        <c:axId val="48614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06816"/>
        <c:crosses val="autoZero"/>
        <c:auto val="1"/>
        <c:lblAlgn val="ctr"/>
        <c:lblOffset val="100"/>
        <c:noMultiLvlLbl val="0"/>
      </c:catAx>
      <c:valAx>
        <c:axId val="4858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14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Abbotsford</a:t>
            </a:r>
            <a:r>
              <a:rPr lang="en-US" sz="1400" b="0" i="0" u="none" strike="noStrike" baseline="0">
                <a:effectLst/>
              </a:rPr>
              <a:t> Reason for Street Checks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Reason!$A$22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Reason!$B$22:$L$22</c:f>
              <c:numCache>
                <c:formatCode>#,##0</c:formatCode>
                <c:ptCount val="11"/>
                <c:pt idx="0">
                  <c:v>101</c:v>
                </c:pt>
                <c:pt idx="1">
                  <c:v>21</c:v>
                </c:pt>
                <c:pt idx="2">
                  <c:v>24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10</c:v>
                </c:pt>
                <c:pt idx="9">
                  <c:v>7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D-2C42-A3F6-DE908DF44CDF}"/>
            </c:ext>
          </c:extLst>
        </c:ser>
        <c:ser>
          <c:idx val="1"/>
          <c:order val="1"/>
          <c:tx>
            <c:strRef>
              <c:f>Reason!$A$23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Reason!$B$23:$L$23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D-2C42-A3F6-DE908DF44CDF}"/>
            </c:ext>
          </c:extLst>
        </c:ser>
        <c:ser>
          <c:idx val="2"/>
          <c:order val="2"/>
          <c:tx>
            <c:strRef>
              <c:f>Reason!$A$24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Reason!$B$24:$L$24</c:f>
              <c:numCache>
                <c:formatCode>General</c:formatCode>
                <c:ptCount val="11"/>
                <c:pt idx="0">
                  <c:v>260</c:v>
                </c:pt>
                <c:pt idx="1">
                  <c:v>54</c:v>
                </c:pt>
                <c:pt idx="2">
                  <c:v>53</c:v>
                </c:pt>
                <c:pt idx="3">
                  <c:v>64</c:v>
                </c:pt>
                <c:pt idx="4">
                  <c:v>32</c:v>
                </c:pt>
                <c:pt idx="5">
                  <c:v>32</c:v>
                </c:pt>
                <c:pt idx="6">
                  <c:v>8</c:v>
                </c:pt>
                <c:pt idx="7">
                  <c:v>11</c:v>
                </c:pt>
                <c:pt idx="8">
                  <c:v>19</c:v>
                </c:pt>
                <c:pt idx="9">
                  <c:v>157</c:v>
                </c:pt>
                <c:pt idx="10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2C42-A3F6-DE908DF44CDF}"/>
            </c:ext>
          </c:extLst>
        </c:ser>
        <c:ser>
          <c:idx val="3"/>
          <c:order val="3"/>
          <c:tx>
            <c:strRef>
              <c:f>Reason!$A$25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Reason!$B$25:$L$25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D-2C42-A3F6-DE908DF44CDF}"/>
            </c:ext>
          </c:extLst>
        </c:ser>
        <c:ser>
          <c:idx val="4"/>
          <c:order val="4"/>
          <c:tx>
            <c:strRef>
              <c:f>Reason!$A$26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Reason!$B$26:$L$26</c:f>
              <c:numCache>
                <c:formatCode>General</c:formatCode>
                <c:ptCount val="11"/>
                <c:pt idx="0">
                  <c:v>36</c:v>
                </c:pt>
                <c:pt idx="1">
                  <c:v>11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4D-2C42-A3F6-DE908DF44CDF}"/>
            </c:ext>
          </c:extLst>
        </c:ser>
        <c:ser>
          <c:idx val="5"/>
          <c:order val="5"/>
          <c:tx>
            <c:strRef>
              <c:f>Reason!$A$27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Reason!$B$27:$L$27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4D-2C42-A3F6-DE908DF44CDF}"/>
            </c:ext>
          </c:extLst>
        </c:ser>
        <c:ser>
          <c:idx val="6"/>
          <c:order val="6"/>
          <c:tx>
            <c:strRef>
              <c:f>Reason!$A$28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Reason!$B$28:$L$28</c:f>
              <c:numCache>
                <c:formatCode>General</c:formatCode>
                <c:ptCount val="11"/>
                <c:pt idx="0">
                  <c:v>613</c:v>
                </c:pt>
                <c:pt idx="1">
                  <c:v>127</c:v>
                </c:pt>
                <c:pt idx="2">
                  <c:v>155</c:v>
                </c:pt>
                <c:pt idx="3">
                  <c:v>109</c:v>
                </c:pt>
                <c:pt idx="4">
                  <c:v>98</c:v>
                </c:pt>
                <c:pt idx="5">
                  <c:v>44</c:v>
                </c:pt>
                <c:pt idx="6">
                  <c:v>49</c:v>
                </c:pt>
                <c:pt idx="7">
                  <c:v>47</c:v>
                </c:pt>
                <c:pt idx="8">
                  <c:v>63</c:v>
                </c:pt>
                <c:pt idx="9">
                  <c:v>102</c:v>
                </c:pt>
                <c:pt idx="10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4D-2C42-A3F6-DE908DF44CDF}"/>
            </c:ext>
          </c:extLst>
        </c:ser>
        <c:ser>
          <c:idx val="7"/>
          <c:order val="7"/>
          <c:tx>
            <c:strRef>
              <c:f>Reason!$A$29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Reason!$B$29:$L$29</c:f>
              <c:numCache>
                <c:formatCode>General</c:formatCode>
                <c:ptCount val="1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9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4D-2C42-A3F6-DE908DF44CDF}"/>
            </c:ext>
          </c:extLst>
        </c:ser>
        <c:ser>
          <c:idx val="8"/>
          <c:order val="8"/>
          <c:tx>
            <c:strRef>
              <c:f>Reason!$A$30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Reason!$B$30:$L$30</c:f>
              <c:numCache>
                <c:formatCode>#,##0</c:formatCode>
                <c:ptCount val="11"/>
                <c:pt idx="0">
                  <c:v>866</c:v>
                </c:pt>
                <c:pt idx="1">
                  <c:v>66</c:v>
                </c:pt>
                <c:pt idx="2">
                  <c:v>205</c:v>
                </c:pt>
                <c:pt idx="3">
                  <c:v>254</c:v>
                </c:pt>
                <c:pt idx="4">
                  <c:v>233</c:v>
                </c:pt>
                <c:pt idx="5">
                  <c:v>109</c:v>
                </c:pt>
                <c:pt idx="6">
                  <c:v>109</c:v>
                </c:pt>
                <c:pt idx="7">
                  <c:v>136</c:v>
                </c:pt>
                <c:pt idx="8" formatCode="General">
                  <c:v>204</c:v>
                </c:pt>
                <c:pt idx="9" formatCode="General">
                  <c:v>413</c:v>
                </c:pt>
                <c:pt idx="10" formatCode="General">
                  <c:v>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24D-2C42-A3F6-DE908DF44CDF}"/>
            </c:ext>
          </c:extLst>
        </c:ser>
        <c:ser>
          <c:idx val="9"/>
          <c:order val="9"/>
          <c:tx>
            <c:strRef>
              <c:f>Reason!$A$31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Reason!$B$31:$L$31</c:f>
              <c:numCache>
                <c:formatCode>General</c:formatCode>
                <c:ptCount val="11"/>
                <c:pt idx="0">
                  <c:v>296</c:v>
                </c:pt>
                <c:pt idx="1">
                  <c:v>86</c:v>
                </c:pt>
                <c:pt idx="2">
                  <c:v>55</c:v>
                </c:pt>
                <c:pt idx="3">
                  <c:v>52</c:v>
                </c:pt>
                <c:pt idx="4">
                  <c:v>50</c:v>
                </c:pt>
                <c:pt idx="5">
                  <c:v>28</c:v>
                </c:pt>
                <c:pt idx="6">
                  <c:v>41</c:v>
                </c:pt>
                <c:pt idx="7">
                  <c:v>15</c:v>
                </c:pt>
                <c:pt idx="8">
                  <c:v>13</c:v>
                </c:pt>
                <c:pt idx="9">
                  <c:v>15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24D-2C42-A3F6-DE908DF44CDF}"/>
            </c:ext>
          </c:extLst>
        </c:ser>
        <c:ser>
          <c:idx val="10"/>
          <c:order val="10"/>
          <c:tx>
            <c:strRef>
              <c:f>Reason!$A$32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Reason!$B$32:$L$32</c:f>
              <c:numCache>
                <c:formatCode>#,##0</c:formatCode>
                <c:ptCount val="11"/>
                <c:pt idx="0">
                  <c:v>1347</c:v>
                </c:pt>
                <c:pt idx="1">
                  <c:v>232</c:v>
                </c:pt>
                <c:pt idx="2">
                  <c:v>367</c:v>
                </c:pt>
                <c:pt idx="3">
                  <c:v>316</c:v>
                </c:pt>
                <c:pt idx="4">
                  <c:v>202</c:v>
                </c:pt>
                <c:pt idx="5">
                  <c:v>137</c:v>
                </c:pt>
                <c:pt idx="6">
                  <c:v>181</c:v>
                </c:pt>
                <c:pt idx="7">
                  <c:v>177</c:v>
                </c:pt>
                <c:pt idx="8">
                  <c:v>187</c:v>
                </c:pt>
                <c:pt idx="9" formatCode="General">
                  <c:v>176</c:v>
                </c:pt>
                <c:pt idx="10" formatCode="General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4D-2C42-A3F6-DE908DF44CDF}"/>
            </c:ext>
          </c:extLst>
        </c:ser>
        <c:ser>
          <c:idx val="11"/>
          <c:order val="11"/>
          <c:tx>
            <c:strRef>
              <c:f>Reason!$A$33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Reason!$B$33:$L$33</c:f>
              <c:numCache>
                <c:formatCode>General</c:formatCode>
                <c:ptCount val="11"/>
                <c:pt idx="0">
                  <c:v>537</c:v>
                </c:pt>
                <c:pt idx="1">
                  <c:v>110</c:v>
                </c:pt>
                <c:pt idx="2">
                  <c:v>152</c:v>
                </c:pt>
                <c:pt idx="3">
                  <c:v>96</c:v>
                </c:pt>
                <c:pt idx="4">
                  <c:v>71</c:v>
                </c:pt>
                <c:pt idx="5">
                  <c:v>27</c:v>
                </c:pt>
                <c:pt idx="6">
                  <c:v>34</c:v>
                </c:pt>
                <c:pt idx="7">
                  <c:v>28</c:v>
                </c:pt>
                <c:pt idx="8">
                  <c:v>33</c:v>
                </c:pt>
                <c:pt idx="9">
                  <c:v>41</c:v>
                </c:pt>
                <c:pt idx="1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24D-2C42-A3F6-DE908DF44CDF}"/>
            </c:ext>
          </c:extLst>
        </c:ser>
        <c:ser>
          <c:idx val="12"/>
          <c:order val="12"/>
          <c:tx>
            <c:strRef>
              <c:f>Reason!$A$34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Reason!$B$34:$L$34</c:f>
              <c:numCache>
                <c:formatCode>General</c:formatCode>
                <c:ptCount val="11"/>
                <c:pt idx="0">
                  <c:v>12</c:v>
                </c:pt>
                <c:pt idx="1">
                  <c:v>3</c:v>
                </c:pt>
                <c:pt idx="2" formatCode="#,##0">
                  <c:v>2</c:v>
                </c:pt>
                <c:pt idx="3">
                  <c:v>3</c:v>
                </c:pt>
                <c:pt idx="4" formatCode="#,##0">
                  <c:v>2</c:v>
                </c:pt>
                <c:pt idx="5" formatCode="#,##0">
                  <c:v>5</c:v>
                </c:pt>
                <c:pt idx="6" formatCode="#,##0">
                  <c:v>2</c:v>
                </c:pt>
                <c:pt idx="7" formatCode="#,##0">
                  <c:v>3</c:v>
                </c:pt>
                <c:pt idx="8" formatCode="#,##0">
                  <c:v>4</c:v>
                </c:pt>
                <c:pt idx="9" formatCode="#,##0">
                  <c:v>4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24D-2C42-A3F6-DE908DF44CDF}"/>
            </c:ext>
          </c:extLst>
        </c:ser>
        <c:ser>
          <c:idx val="13"/>
          <c:order val="13"/>
          <c:tx>
            <c:strRef>
              <c:f>Reason!$A$35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Reason!$B$35:$L$35</c:f>
              <c:numCache>
                <c:formatCode>#,##0</c:formatCode>
                <c:ptCount val="11"/>
                <c:pt idx="0" formatCode="General">
                  <c:v>60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8</c:v>
                </c:pt>
                <c:pt idx="5" formatCode="General">
                  <c:v>5</c:v>
                </c:pt>
                <c:pt idx="6" formatCode="General">
                  <c:v>5</c:v>
                </c:pt>
                <c:pt idx="7" formatCode="General">
                  <c:v>8</c:v>
                </c:pt>
                <c:pt idx="8" formatCode="General">
                  <c:v>2</c:v>
                </c:pt>
                <c:pt idx="9" formatCode="General">
                  <c:v>6</c:v>
                </c:pt>
                <c:pt idx="10" formatCode="General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24D-2C42-A3F6-DE908DF44CDF}"/>
            </c:ext>
          </c:extLst>
        </c:ser>
        <c:ser>
          <c:idx val="14"/>
          <c:order val="14"/>
          <c:tx>
            <c:strRef>
              <c:f>Reason!$A$36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Reason!$B$36:$L$36</c:f>
              <c:numCache>
                <c:formatCode>General</c:formatCode>
                <c:ptCount val="11"/>
                <c:pt idx="0">
                  <c:v>1292</c:v>
                </c:pt>
                <c:pt idx="1">
                  <c:v>291</c:v>
                </c:pt>
                <c:pt idx="2">
                  <c:v>319</c:v>
                </c:pt>
                <c:pt idx="3">
                  <c:v>252</c:v>
                </c:pt>
                <c:pt idx="4">
                  <c:v>163</c:v>
                </c:pt>
                <c:pt idx="5">
                  <c:v>73</c:v>
                </c:pt>
                <c:pt idx="6">
                  <c:v>91</c:v>
                </c:pt>
                <c:pt idx="7">
                  <c:v>86</c:v>
                </c:pt>
                <c:pt idx="8">
                  <c:v>88</c:v>
                </c:pt>
                <c:pt idx="9">
                  <c:v>107</c:v>
                </c:pt>
                <c:pt idx="10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24D-2C42-A3F6-DE908DF44CDF}"/>
            </c:ext>
          </c:extLst>
        </c:ser>
        <c:ser>
          <c:idx val="15"/>
          <c:order val="15"/>
          <c:tx>
            <c:strRef>
              <c:f>Reason!$A$37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Reason!$B$37:$L$37</c:f>
              <c:numCache>
                <c:formatCode>General</c:formatCode>
                <c:ptCount val="11"/>
                <c:pt idx="0">
                  <c:v>22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24D-2C42-A3F6-DE908DF44CDF}"/>
            </c:ext>
          </c:extLst>
        </c:ser>
        <c:ser>
          <c:idx val="16"/>
          <c:order val="16"/>
          <c:tx>
            <c:strRef>
              <c:f>Reason!$A$38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Reason!$B$21:$L$21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Reason!$B$38:$L$38</c:f>
              <c:numCache>
                <c:formatCode>#,##0</c:formatCode>
                <c:ptCount val="11"/>
                <c:pt idx="0">
                  <c:v>510</c:v>
                </c:pt>
                <c:pt idx="1">
                  <c:v>101</c:v>
                </c:pt>
                <c:pt idx="2">
                  <c:v>116</c:v>
                </c:pt>
                <c:pt idx="3">
                  <c:v>126</c:v>
                </c:pt>
                <c:pt idx="4">
                  <c:v>71</c:v>
                </c:pt>
                <c:pt idx="5">
                  <c:v>45</c:v>
                </c:pt>
                <c:pt idx="6">
                  <c:v>46</c:v>
                </c:pt>
                <c:pt idx="7">
                  <c:v>31</c:v>
                </c:pt>
                <c:pt idx="8">
                  <c:v>50</c:v>
                </c:pt>
                <c:pt idx="9">
                  <c:v>87</c:v>
                </c:pt>
                <c:pt idx="10" formatCode="General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24D-2C42-A3F6-DE908DF44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583008"/>
        <c:axId val="520772960"/>
      </c:lineChart>
      <c:catAx>
        <c:axId val="4925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72960"/>
        <c:crosses val="autoZero"/>
        <c:auto val="1"/>
        <c:lblAlgn val="ctr"/>
        <c:lblOffset val="100"/>
        <c:noMultiLvlLbl val="0"/>
      </c:catAx>
      <c:valAx>
        <c:axId val="52077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58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Saanich</a:t>
            </a:r>
            <a:r>
              <a:rPr lang="en-US" sz="1400" b="0" i="0" u="none" strike="noStrike" baseline="0">
                <a:effectLst/>
              </a:rPr>
              <a:t> Reason for Street Checks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Reason!$A$42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Reason!$B$42:$L$42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3-6F40-A436-23BFA0D56CC4}"/>
            </c:ext>
          </c:extLst>
        </c:ser>
        <c:ser>
          <c:idx val="1"/>
          <c:order val="1"/>
          <c:tx>
            <c:strRef>
              <c:f>Reason!$A$43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Reason!$B$43:$L$43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3-6F40-A436-23BFA0D56CC4}"/>
            </c:ext>
          </c:extLst>
        </c:ser>
        <c:ser>
          <c:idx val="2"/>
          <c:order val="2"/>
          <c:tx>
            <c:strRef>
              <c:f>Reason!$A$44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Reason!$B$44:$L$44</c:f>
              <c:numCache>
                <c:formatCode>General</c:formatCode>
                <c:ptCount val="11"/>
                <c:pt idx="6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E3-6F40-A436-23BFA0D56CC4}"/>
            </c:ext>
          </c:extLst>
        </c:ser>
        <c:ser>
          <c:idx val="3"/>
          <c:order val="3"/>
          <c:tx>
            <c:strRef>
              <c:f>Reason!$A$45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Reason!$B$45:$L$45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E3-6F40-A436-23BFA0D56CC4}"/>
            </c:ext>
          </c:extLst>
        </c:ser>
        <c:ser>
          <c:idx val="4"/>
          <c:order val="4"/>
          <c:tx>
            <c:strRef>
              <c:f>Reason!$A$46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Reason!$B$46:$L$46</c:f>
              <c:numCache>
                <c:formatCode>General</c:formatCode>
                <c:ptCount val="11"/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11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E3-6F40-A436-23BFA0D56CC4}"/>
            </c:ext>
          </c:extLst>
        </c:ser>
        <c:ser>
          <c:idx val="5"/>
          <c:order val="5"/>
          <c:tx>
            <c:strRef>
              <c:f>Reason!$A$47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Reason!$B$47:$L$47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E3-6F40-A436-23BFA0D56CC4}"/>
            </c:ext>
          </c:extLst>
        </c:ser>
        <c:ser>
          <c:idx val="6"/>
          <c:order val="6"/>
          <c:tx>
            <c:strRef>
              <c:f>Reason!$A$48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Reason!$B$48:$L$48</c:f>
              <c:numCache>
                <c:formatCode>General</c:formatCode>
                <c:ptCount val="11"/>
                <c:pt idx="0">
                  <c:v>23</c:v>
                </c:pt>
                <c:pt idx="1">
                  <c:v>33</c:v>
                </c:pt>
                <c:pt idx="2">
                  <c:v>18</c:v>
                </c:pt>
                <c:pt idx="3">
                  <c:v>15</c:v>
                </c:pt>
                <c:pt idx="4">
                  <c:v>4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E3-6F40-A436-23BFA0D56CC4}"/>
            </c:ext>
          </c:extLst>
        </c:ser>
        <c:ser>
          <c:idx val="7"/>
          <c:order val="7"/>
          <c:tx>
            <c:strRef>
              <c:f>Reason!$A$49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Reason!$B$49:$L$49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E3-6F40-A436-23BFA0D56CC4}"/>
            </c:ext>
          </c:extLst>
        </c:ser>
        <c:ser>
          <c:idx val="8"/>
          <c:order val="8"/>
          <c:tx>
            <c:strRef>
              <c:f>Reason!$A$50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Reason!$B$50:$L$50</c:f>
              <c:numCache>
                <c:formatCode>General</c:formatCode>
                <c:ptCount val="11"/>
                <c:pt idx="0">
                  <c:v>54</c:v>
                </c:pt>
                <c:pt idx="1">
                  <c:v>30</c:v>
                </c:pt>
                <c:pt idx="2">
                  <c:v>25</c:v>
                </c:pt>
                <c:pt idx="3">
                  <c:v>16</c:v>
                </c:pt>
                <c:pt idx="4">
                  <c:v>10</c:v>
                </c:pt>
                <c:pt idx="5">
                  <c:v>12</c:v>
                </c:pt>
                <c:pt idx="6">
                  <c:v>15</c:v>
                </c:pt>
                <c:pt idx="7">
                  <c:v>3</c:v>
                </c:pt>
                <c:pt idx="8">
                  <c:v>25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E3-6F40-A436-23BFA0D56CC4}"/>
            </c:ext>
          </c:extLst>
        </c:ser>
        <c:ser>
          <c:idx val="9"/>
          <c:order val="9"/>
          <c:tx>
            <c:strRef>
              <c:f>Reason!$A$51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Reason!$B$51:$L$51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E3-6F40-A436-23BFA0D56CC4}"/>
            </c:ext>
          </c:extLst>
        </c:ser>
        <c:ser>
          <c:idx val="10"/>
          <c:order val="10"/>
          <c:tx>
            <c:strRef>
              <c:f>Reason!$A$52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Reason!$B$52:$L$52</c:f>
              <c:numCache>
                <c:formatCode>General</c:formatCode>
                <c:ptCount val="11"/>
                <c:pt idx="0">
                  <c:v>8</c:v>
                </c:pt>
                <c:pt idx="1">
                  <c:v>4</c:v>
                </c:pt>
                <c:pt idx="2">
                  <c:v>15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16</c:v>
                </c:pt>
                <c:pt idx="9">
                  <c:v>8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E3-6F40-A436-23BFA0D56CC4}"/>
            </c:ext>
          </c:extLst>
        </c:ser>
        <c:ser>
          <c:idx val="11"/>
          <c:order val="11"/>
          <c:tx>
            <c:strRef>
              <c:f>Reason!$A$53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Reason!$B$53:$L$53</c:f>
              <c:numCache>
                <c:formatCode>General</c:formatCode>
                <c:ptCount val="11"/>
                <c:pt idx="0">
                  <c:v>6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5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9</c:v>
                </c:pt>
                <c:pt idx="9">
                  <c:v>2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E3-6F40-A436-23BFA0D56CC4}"/>
            </c:ext>
          </c:extLst>
        </c:ser>
        <c:ser>
          <c:idx val="12"/>
          <c:order val="12"/>
          <c:tx>
            <c:strRef>
              <c:f>Reason!$A$54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Reason!$B$54:$L$54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E3-6F40-A436-23BFA0D56CC4}"/>
            </c:ext>
          </c:extLst>
        </c:ser>
        <c:ser>
          <c:idx val="13"/>
          <c:order val="13"/>
          <c:tx>
            <c:strRef>
              <c:f>Reason!$A$55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Reason!$B$55:$L$55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BE3-6F40-A436-23BFA0D56CC4}"/>
            </c:ext>
          </c:extLst>
        </c:ser>
        <c:ser>
          <c:idx val="14"/>
          <c:order val="14"/>
          <c:tx>
            <c:strRef>
              <c:f>Reason!$A$56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Reason!$B$56:$L$56</c:f>
              <c:numCache>
                <c:formatCode>General</c:formatCode>
                <c:ptCount val="11"/>
                <c:pt idx="0">
                  <c:v>13</c:v>
                </c:pt>
                <c:pt idx="1">
                  <c:v>28</c:v>
                </c:pt>
                <c:pt idx="2">
                  <c:v>34</c:v>
                </c:pt>
                <c:pt idx="3">
                  <c:v>35</c:v>
                </c:pt>
                <c:pt idx="4">
                  <c:v>27</c:v>
                </c:pt>
                <c:pt idx="5">
                  <c:v>11</c:v>
                </c:pt>
                <c:pt idx="6">
                  <c:v>13</c:v>
                </c:pt>
                <c:pt idx="7">
                  <c:v>5</c:v>
                </c:pt>
                <c:pt idx="8">
                  <c:v>14</c:v>
                </c:pt>
                <c:pt idx="9">
                  <c:v>12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E3-6F40-A436-23BFA0D56CC4}"/>
            </c:ext>
          </c:extLst>
        </c:ser>
        <c:ser>
          <c:idx val="15"/>
          <c:order val="15"/>
          <c:tx>
            <c:strRef>
              <c:f>Reason!$A$57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Reason!$B$57:$L$57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BE3-6F40-A436-23BFA0D56CC4}"/>
            </c:ext>
          </c:extLst>
        </c:ser>
        <c:ser>
          <c:idx val="16"/>
          <c:order val="16"/>
          <c:tx>
            <c:strRef>
              <c:f>Reason!$A$58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Reason!$B$41:$L$41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Reason!$B$58:$L$58</c:f>
              <c:numCache>
                <c:formatCode>General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11</c:v>
                </c:pt>
                <c:pt idx="3">
                  <c:v>8</c:v>
                </c:pt>
                <c:pt idx="4">
                  <c:v>18</c:v>
                </c:pt>
                <c:pt idx="5">
                  <c:v>13</c:v>
                </c:pt>
                <c:pt idx="6">
                  <c:v>4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BE3-6F40-A436-23BFA0D5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23248"/>
        <c:axId val="491874160"/>
      </c:lineChart>
      <c:catAx>
        <c:axId val="48642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74160"/>
        <c:crosses val="autoZero"/>
        <c:auto val="1"/>
        <c:lblAlgn val="ctr"/>
        <c:lblOffset val="100"/>
        <c:noMultiLvlLbl val="0"/>
      </c:catAx>
      <c:valAx>
        <c:axId val="4918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2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</a:t>
            </a:r>
            <a:r>
              <a:rPr lang="en-US" sz="1400" b="0" i="0" u="none" strike="noStrike" baseline="0">
                <a:effectLst/>
              </a:rPr>
              <a:t> Reason for Street Checks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Reason!$A$62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Reason!$B$62:$L$62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26</c:v>
                </c:pt>
                <c:pt idx="3">
                  <c:v>17</c:v>
                </c:pt>
                <c:pt idx="4">
                  <c:v>5</c:v>
                </c:pt>
                <c:pt idx="5">
                  <c:v>10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4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2-9148-B0D4-DD46FF4D89AD}"/>
            </c:ext>
          </c:extLst>
        </c:ser>
        <c:ser>
          <c:idx val="1"/>
          <c:order val="1"/>
          <c:tx>
            <c:strRef>
              <c:f>Reason!$A$63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Reason!$B$63:$L$63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2-9148-B0D4-DD46FF4D89AD}"/>
            </c:ext>
          </c:extLst>
        </c:ser>
        <c:ser>
          <c:idx val="2"/>
          <c:order val="2"/>
          <c:tx>
            <c:strRef>
              <c:f>Reason!$A$64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Reason!$B$64:$L$64</c:f>
              <c:numCache>
                <c:formatCode>General</c:formatCode>
                <c:ptCount val="11"/>
                <c:pt idx="0">
                  <c:v>27</c:v>
                </c:pt>
                <c:pt idx="1">
                  <c:v>50</c:v>
                </c:pt>
                <c:pt idx="2">
                  <c:v>39</c:v>
                </c:pt>
                <c:pt idx="3">
                  <c:v>37</c:v>
                </c:pt>
                <c:pt idx="4">
                  <c:v>31</c:v>
                </c:pt>
                <c:pt idx="5">
                  <c:v>21</c:v>
                </c:pt>
                <c:pt idx="6">
                  <c:v>25</c:v>
                </c:pt>
                <c:pt idx="7">
                  <c:v>19</c:v>
                </c:pt>
                <c:pt idx="8">
                  <c:v>12</c:v>
                </c:pt>
                <c:pt idx="9">
                  <c:v>7</c:v>
                </c:pt>
                <c:pt idx="1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2-9148-B0D4-DD46FF4D89AD}"/>
            </c:ext>
          </c:extLst>
        </c:ser>
        <c:ser>
          <c:idx val="3"/>
          <c:order val="3"/>
          <c:tx>
            <c:strRef>
              <c:f>Reason!$A$65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Reason!$B$65:$L$65</c:f>
              <c:numCache>
                <c:formatCode>General</c:formatCode>
                <c:ptCount val="11"/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2-9148-B0D4-DD46FF4D89AD}"/>
            </c:ext>
          </c:extLst>
        </c:ser>
        <c:ser>
          <c:idx val="4"/>
          <c:order val="4"/>
          <c:tx>
            <c:strRef>
              <c:f>Reason!$A$66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Reason!$B$66:$L$66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12-9148-B0D4-DD46FF4D89AD}"/>
            </c:ext>
          </c:extLst>
        </c:ser>
        <c:ser>
          <c:idx val="5"/>
          <c:order val="5"/>
          <c:tx>
            <c:strRef>
              <c:f>Reason!$A$67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Reason!$B$67:$L$67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12-9148-B0D4-DD46FF4D89AD}"/>
            </c:ext>
          </c:extLst>
        </c:ser>
        <c:ser>
          <c:idx val="6"/>
          <c:order val="6"/>
          <c:tx>
            <c:strRef>
              <c:f>Reason!$A$68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Reason!$B$68:$L$68</c:f>
              <c:numCache>
                <c:formatCode>General</c:formatCode>
                <c:ptCount val="11"/>
                <c:pt idx="0">
                  <c:v>34</c:v>
                </c:pt>
                <c:pt idx="1">
                  <c:v>31</c:v>
                </c:pt>
                <c:pt idx="2">
                  <c:v>60</c:v>
                </c:pt>
                <c:pt idx="3">
                  <c:v>70</c:v>
                </c:pt>
                <c:pt idx="4">
                  <c:v>34</c:v>
                </c:pt>
                <c:pt idx="5">
                  <c:v>20</c:v>
                </c:pt>
                <c:pt idx="6">
                  <c:v>55</c:v>
                </c:pt>
                <c:pt idx="7">
                  <c:v>37</c:v>
                </c:pt>
                <c:pt idx="8">
                  <c:v>52</c:v>
                </c:pt>
                <c:pt idx="9">
                  <c:v>25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12-9148-B0D4-DD46FF4D89AD}"/>
            </c:ext>
          </c:extLst>
        </c:ser>
        <c:ser>
          <c:idx val="7"/>
          <c:order val="7"/>
          <c:tx>
            <c:strRef>
              <c:f>Reason!$A$69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Reason!$B$69:$L$69</c:f>
              <c:numCache>
                <c:formatCode>General</c:formatCode>
                <c:ptCount val="11"/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12-9148-B0D4-DD46FF4D89AD}"/>
            </c:ext>
          </c:extLst>
        </c:ser>
        <c:ser>
          <c:idx val="8"/>
          <c:order val="8"/>
          <c:tx>
            <c:strRef>
              <c:f>Reason!$A$70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Reason!$B$70:$L$70</c:f>
              <c:numCache>
                <c:formatCode>General</c:formatCode>
                <c:ptCount val="11"/>
                <c:pt idx="0">
                  <c:v>18</c:v>
                </c:pt>
                <c:pt idx="1">
                  <c:v>12</c:v>
                </c:pt>
                <c:pt idx="2">
                  <c:v>28</c:v>
                </c:pt>
                <c:pt idx="3">
                  <c:v>33</c:v>
                </c:pt>
                <c:pt idx="4">
                  <c:v>20</c:v>
                </c:pt>
                <c:pt idx="5">
                  <c:v>17</c:v>
                </c:pt>
                <c:pt idx="6">
                  <c:v>58</c:v>
                </c:pt>
                <c:pt idx="7">
                  <c:v>40</c:v>
                </c:pt>
                <c:pt idx="8">
                  <c:v>94</c:v>
                </c:pt>
                <c:pt idx="9">
                  <c:v>114</c:v>
                </c:pt>
                <c:pt idx="10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12-9148-B0D4-DD46FF4D89AD}"/>
            </c:ext>
          </c:extLst>
        </c:ser>
        <c:ser>
          <c:idx val="9"/>
          <c:order val="9"/>
          <c:tx>
            <c:strRef>
              <c:f>Reason!$A$71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Reason!$B$71:$L$71</c:f>
              <c:numCache>
                <c:formatCode>General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12-9148-B0D4-DD46FF4D89AD}"/>
            </c:ext>
          </c:extLst>
        </c:ser>
        <c:ser>
          <c:idx val="10"/>
          <c:order val="10"/>
          <c:tx>
            <c:strRef>
              <c:f>Reason!$A$72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Reason!$B$72:$L$72</c:f>
              <c:numCache>
                <c:formatCode>General</c:formatCode>
                <c:ptCount val="11"/>
                <c:pt idx="0">
                  <c:v>72</c:v>
                </c:pt>
                <c:pt idx="1">
                  <c:v>59</c:v>
                </c:pt>
                <c:pt idx="2">
                  <c:v>89</c:v>
                </c:pt>
                <c:pt idx="3">
                  <c:v>115</c:v>
                </c:pt>
                <c:pt idx="4">
                  <c:v>70</c:v>
                </c:pt>
                <c:pt idx="5">
                  <c:v>51</c:v>
                </c:pt>
                <c:pt idx="6">
                  <c:v>119</c:v>
                </c:pt>
                <c:pt idx="7">
                  <c:v>155</c:v>
                </c:pt>
                <c:pt idx="8">
                  <c:v>159</c:v>
                </c:pt>
                <c:pt idx="9">
                  <c:v>214</c:v>
                </c:pt>
                <c:pt idx="10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12-9148-B0D4-DD46FF4D89AD}"/>
            </c:ext>
          </c:extLst>
        </c:ser>
        <c:ser>
          <c:idx val="11"/>
          <c:order val="11"/>
          <c:tx>
            <c:strRef>
              <c:f>Reason!$A$73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Reason!$B$73:$L$73</c:f>
              <c:numCache>
                <c:formatCode>General</c:formatCode>
                <c:ptCount val="11"/>
                <c:pt idx="0">
                  <c:v>28</c:v>
                </c:pt>
                <c:pt idx="1">
                  <c:v>25</c:v>
                </c:pt>
                <c:pt idx="2">
                  <c:v>44</c:v>
                </c:pt>
                <c:pt idx="3">
                  <c:v>58</c:v>
                </c:pt>
                <c:pt idx="4">
                  <c:v>49</c:v>
                </c:pt>
                <c:pt idx="5">
                  <c:v>36</c:v>
                </c:pt>
                <c:pt idx="6">
                  <c:v>69</c:v>
                </c:pt>
                <c:pt idx="7">
                  <c:v>86</c:v>
                </c:pt>
                <c:pt idx="8">
                  <c:v>64</c:v>
                </c:pt>
                <c:pt idx="9">
                  <c:v>67</c:v>
                </c:pt>
                <c:pt idx="1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12-9148-B0D4-DD46FF4D89AD}"/>
            </c:ext>
          </c:extLst>
        </c:ser>
        <c:ser>
          <c:idx val="12"/>
          <c:order val="12"/>
          <c:tx>
            <c:strRef>
              <c:f>Reason!$A$74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Reason!$B$74:$L$74</c:f>
              <c:numCache>
                <c:formatCode>General</c:formatCode>
                <c:ptCount val="11"/>
                <c:pt idx="0">
                  <c:v>1</c:v>
                </c:pt>
                <c:pt idx="2">
                  <c:v>3</c:v>
                </c:pt>
                <c:pt idx="5">
                  <c:v>5</c:v>
                </c:pt>
                <c:pt idx="6">
                  <c:v>3</c:v>
                </c:pt>
                <c:pt idx="8">
                  <c:v>2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12-9148-B0D4-DD46FF4D89AD}"/>
            </c:ext>
          </c:extLst>
        </c:ser>
        <c:ser>
          <c:idx val="13"/>
          <c:order val="13"/>
          <c:tx>
            <c:strRef>
              <c:f>Reason!$A$75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Reason!$B$75:$L$75</c:f>
              <c:numCache>
                <c:formatCode>General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812-9148-B0D4-DD46FF4D89AD}"/>
            </c:ext>
          </c:extLst>
        </c:ser>
        <c:ser>
          <c:idx val="14"/>
          <c:order val="14"/>
          <c:tx>
            <c:strRef>
              <c:f>Reason!$A$76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Reason!$B$76:$L$76</c:f>
              <c:numCache>
                <c:formatCode>General</c:formatCode>
                <c:ptCount val="11"/>
                <c:pt idx="0">
                  <c:v>50</c:v>
                </c:pt>
                <c:pt idx="1">
                  <c:v>37</c:v>
                </c:pt>
                <c:pt idx="2">
                  <c:v>81</c:v>
                </c:pt>
                <c:pt idx="3">
                  <c:v>85</c:v>
                </c:pt>
                <c:pt idx="4">
                  <c:v>51</c:v>
                </c:pt>
                <c:pt idx="5">
                  <c:v>38</c:v>
                </c:pt>
                <c:pt idx="6">
                  <c:v>119</c:v>
                </c:pt>
                <c:pt idx="7">
                  <c:v>128</c:v>
                </c:pt>
                <c:pt idx="8">
                  <c:v>106</c:v>
                </c:pt>
                <c:pt idx="9">
                  <c:v>101</c:v>
                </c:pt>
                <c:pt idx="10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812-9148-B0D4-DD46FF4D89AD}"/>
            </c:ext>
          </c:extLst>
        </c:ser>
        <c:ser>
          <c:idx val="15"/>
          <c:order val="15"/>
          <c:tx>
            <c:strRef>
              <c:f>Reason!$A$77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Reason!$B$77:$L$77</c:f>
              <c:numCache>
                <c:formatCode>General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812-9148-B0D4-DD46FF4D89AD}"/>
            </c:ext>
          </c:extLst>
        </c:ser>
        <c:ser>
          <c:idx val="16"/>
          <c:order val="16"/>
          <c:tx>
            <c:strRef>
              <c:f>Reason!$A$78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Reason!$B$61:$L$61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Reason!$B$78:$L$78</c:f>
              <c:numCache>
                <c:formatCode>General</c:formatCode>
                <c:ptCount val="11"/>
                <c:pt idx="0">
                  <c:v>57</c:v>
                </c:pt>
                <c:pt idx="1">
                  <c:v>56</c:v>
                </c:pt>
                <c:pt idx="2">
                  <c:v>82</c:v>
                </c:pt>
                <c:pt idx="3">
                  <c:v>79</c:v>
                </c:pt>
                <c:pt idx="4">
                  <c:v>34</c:v>
                </c:pt>
                <c:pt idx="5">
                  <c:v>42</c:v>
                </c:pt>
                <c:pt idx="6">
                  <c:v>76</c:v>
                </c:pt>
                <c:pt idx="7">
                  <c:v>98</c:v>
                </c:pt>
                <c:pt idx="8">
                  <c:v>73</c:v>
                </c:pt>
                <c:pt idx="9">
                  <c:v>88</c:v>
                </c:pt>
                <c:pt idx="1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812-9148-B0D4-DD46FF4D8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42128"/>
        <c:axId val="521331888"/>
      </c:lineChart>
      <c:catAx>
        <c:axId val="52154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31888"/>
        <c:crosses val="autoZero"/>
        <c:auto val="1"/>
        <c:lblAlgn val="ctr"/>
        <c:lblOffset val="100"/>
        <c:noMultiLvlLbl val="0"/>
      </c:catAx>
      <c:valAx>
        <c:axId val="52133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4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Westminster</a:t>
            </a:r>
            <a:r>
              <a:rPr lang="en-US" sz="1400" b="0" i="0" u="none" strike="noStrike" baseline="0">
                <a:effectLst/>
              </a:rPr>
              <a:t> Reason for Street Checks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Reason!$A$102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Reason!$B$102:$L$102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24</c:v>
                </c:pt>
                <c:pt idx="6">
                  <c:v>18</c:v>
                </c:pt>
                <c:pt idx="7">
                  <c:v>16</c:v>
                </c:pt>
                <c:pt idx="8">
                  <c:v>4</c:v>
                </c:pt>
                <c:pt idx="9">
                  <c:v>1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D-AB4D-AE3E-0BBB00DA3699}"/>
            </c:ext>
          </c:extLst>
        </c:ser>
        <c:ser>
          <c:idx val="1"/>
          <c:order val="1"/>
          <c:tx>
            <c:strRef>
              <c:f>Reason!$A$103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Reason!$B$103:$L$103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D-AB4D-AE3E-0BBB00DA3699}"/>
            </c:ext>
          </c:extLst>
        </c:ser>
        <c:ser>
          <c:idx val="2"/>
          <c:order val="2"/>
          <c:tx>
            <c:strRef>
              <c:f>Reason!$A$104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Reason!$B$104:$L$104</c:f>
              <c:numCache>
                <c:formatCode>General</c:formatCode>
                <c:ptCount val="11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29</c:v>
                </c:pt>
                <c:pt idx="4">
                  <c:v>40</c:v>
                </c:pt>
                <c:pt idx="5">
                  <c:v>34</c:v>
                </c:pt>
                <c:pt idx="6">
                  <c:v>59</c:v>
                </c:pt>
                <c:pt idx="7">
                  <c:v>86</c:v>
                </c:pt>
                <c:pt idx="8">
                  <c:v>35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D-AB4D-AE3E-0BBB00DA3699}"/>
            </c:ext>
          </c:extLst>
        </c:ser>
        <c:ser>
          <c:idx val="3"/>
          <c:order val="3"/>
          <c:tx>
            <c:strRef>
              <c:f>Reason!$A$105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Reason!$B$105:$L$105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9D-AB4D-AE3E-0BBB00DA3699}"/>
            </c:ext>
          </c:extLst>
        </c:ser>
        <c:ser>
          <c:idx val="4"/>
          <c:order val="4"/>
          <c:tx>
            <c:strRef>
              <c:f>Reason!$A$106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Reason!$B$106:$L$106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25</c:v>
                </c:pt>
                <c:pt idx="6">
                  <c:v>26</c:v>
                </c:pt>
                <c:pt idx="7">
                  <c:v>24</c:v>
                </c:pt>
                <c:pt idx="8">
                  <c:v>56</c:v>
                </c:pt>
                <c:pt idx="9">
                  <c:v>7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9D-AB4D-AE3E-0BBB00DA3699}"/>
            </c:ext>
          </c:extLst>
        </c:ser>
        <c:ser>
          <c:idx val="5"/>
          <c:order val="5"/>
          <c:tx>
            <c:strRef>
              <c:f>Reason!$A$107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Reason!$B$107:$L$107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9D-AB4D-AE3E-0BBB00DA3699}"/>
            </c:ext>
          </c:extLst>
        </c:ser>
        <c:ser>
          <c:idx val="6"/>
          <c:order val="6"/>
          <c:tx>
            <c:strRef>
              <c:f>Reason!$A$108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Reason!$B$108:$L$108</c:f>
              <c:numCache>
                <c:formatCode>#,##0</c:formatCode>
                <c:ptCount val="11"/>
                <c:pt idx="0">
                  <c:v>18</c:v>
                </c:pt>
                <c:pt idx="1">
                  <c:v>14</c:v>
                </c:pt>
                <c:pt idx="2">
                  <c:v>26</c:v>
                </c:pt>
                <c:pt idx="3">
                  <c:v>26</c:v>
                </c:pt>
                <c:pt idx="4">
                  <c:v>30</c:v>
                </c:pt>
                <c:pt idx="5">
                  <c:v>129</c:v>
                </c:pt>
                <c:pt idx="6">
                  <c:v>169</c:v>
                </c:pt>
                <c:pt idx="7">
                  <c:v>103</c:v>
                </c:pt>
                <c:pt idx="8" formatCode="General">
                  <c:v>62</c:v>
                </c:pt>
                <c:pt idx="9" formatCode="General">
                  <c:v>50</c:v>
                </c:pt>
                <c:pt idx="10" formatCode="General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9D-AB4D-AE3E-0BBB00DA3699}"/>
            </c:ext>
          </c:extLst>
        </c:ser>
        <c:ser>
          <c:idx val="7"/>
          <c:order val="7"/>
          <c:tx>
            <c:strRef>
              <c:f>Reason!$A$109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Reason!$B$109:$L$109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12</c:v>
                </c:pt>
                <c:pt idx="6">
                  <c:v>3</c:v>
                </c:pt>
                <c:pt idx="7">
                  <c:v>7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9D-AB4D-AE3E-0BBB00DA3699}"/>
            </c:ext>
          </c:extLst>
        </c:ser>
        <c:ser>
          <c:idx val="8"/>
          <c:order val="8"/>
          <c:tx>
            <c:strRef>
              <c:f>Reason!$A$110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Reason!$B$110:$L$110</c:f>
              <c:numCache>
                <c:formatCode>#,##0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23</c:v>
                </c:pt>
                <c:pt idx="3">
                  <c:v>53</c:v>
                </c:pt>
                <c:pt idx="4">
                  <c:v>103</c:v>
                </c:pt>
                <c:pt idx="5">
                  <c:v>161</c:v>
                </c:pt>
                <c:pt idx="6">
                  <c:v>470</c:v>
                </c:pt>
                <c:pt idx="7">
                  <c:v>625</c:v>
                </c:pt>
                <c:pt idx="8">
                  <c:v>793</c:v>
                </c:pt>
                <c:pt idx="9">
                  <c:v>407</c:v>
                </c:pt>
                <c:pt idx="10" formatCode="General">
                  <c:v>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9D-AB4D-AE3E-0BBB00DA3699}"/>
            </c:ext>
          </c:extLst>
        </c:ser>
        <c:ser>
          <c:idx val="9"/>
          <c:order val="9"/>
          <c:tx>
            <c:strRef>
              <c:f>Reason!$A$111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Reason!$B$111:$L$111</c:f>
              <c:numCache>
                <c:formatCode>General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30</c:v>
                </c:pt>
                <c:pt idx="3">
                  <c:v>22</c:v>
                </c:pt>
                <c:pt idx="4">
                  <c:v>20</c:v>
                </c:pt>
                <c:pt idx="5">
                  <c:v>16</c:v>
                </c:pt>
                <c:pt idx="6">
                  <c:v>34</c:v>
                </c:pt>
                <c:pt idx="7">
                  <c:v>17</c:v>
                </c:pt>
                <c:pt idx="8">
                  <c:v>9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9D-AB4D-AE3E-0BBB00DA3699}"/>
            </c:ext>
          </c:extLst>
        </c:ser>
        <c:ser>
          <c:idx val="10"/>
          <c:order val="10"/>
          <c:tx>
            <c:strRef>
              <c:f>Reason!$A$112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Reason!$B$112:$L$112</c:f>
              <c:numCache>
                <c:formatCode>General</c:formatCode>
                <c:ptCount val="11"/>
                <c:pt idx="0">
                  <c:v>54</c:v>
                </c:pt>
                <c:pt idx="1">
                  <c:v>31</c:v>
                </c:pt>
                <c:pt idx="2" formatCode="#,##0">
                  <c:v>34</c:v>
                </c:pt>
                <c:pt idx="3">
                  <c:v>40</c:v>
                </c:pt>
                <c:pt idx="4" formatCode="#,##0">
                  <c:v>63</c:v>
                </c:pt>
                <c:pt idx="5" formatCode="#,##0">
                  <c:v>191</c:v>
                </c:pt>
                <c:pt idx="6" formatCode="#,##0">
                  <c:v>342</c:v>
                </c:pt>
                <c:pt idx="7" formatCode="#,##0">
                  <c:v>301</c:v>
                </c:pt>
                <c:pt idx="8" formatCode="#,##0">
                  <c:v>270</c:v>
                </c:pt>
                <c:pt idx="9" formatCode="#,##0">
                  <c:v>106</c:v>
                </c:pt>
                <c:pt idx="10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C9D-AB4D-AE3E-0BBB00DA3699}"/>
            </c:ext>
          </c:extLst>
        </c:ser>
        <c:ser>
          <c:idx val="11"/>
          <c:order val="11"/>
          <c:tx>
            <c:strRef>
              <c:f>Reason!$A$113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Reason!$B$113:$L$113</c:f>
              <c:numCache>
                <c:formatCode>#,##0</c:formatCode>
                <c:ptCount val="11"/>
                <c:pt idx="0" formatCode="General">
                  <c:v>82</c:v>
                </c:pt>
                <c:pt idx="1">
                  <c:v>46</c:v>
                </c:pt>
                <c:pt idx="2">
                  <c:v>47</c:v>
                </c:pt>
                <c:pt idx="3">
                  <c:v>52</c:v>
                </c:pt>
                <c:pt idx="4">
                  <c:v>74</c:v>
                </c:pt>
                <c:pt idx="5" formatCode="General">
                  <c:v>112</c:v>
                </c:pt>
                <c:pt idx="6" formatCode="General">
                  <c:v>151</c:v>
                </c:pt>
                <c:pt idx="7" formatCode="General">
                  <c:v>187</c:v>
                </c:pt>
                <c:pt idx="8" formatCode="General">
                  <c:v>129</c:v>
                </c:pt>
                <c:pt idx="9" formatCode="General">
                  <c:v>58</c:v>
                </c:pt>
                <c:pt idx="10" formatCode="General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C9D-AB4D-AE3E-0BBB00DA3699}"/>
            </c:ext>
          </c:extLst>
        </c:ser>
        <c:ser>
          <c:idx val="12"/>
          <c:order val="12"/>
          <c:tx>
            <c:strRef>
              <c:f>Reason!$A$114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Reason!$B$114:$L$114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9</c:v>
                </c:pt>
                <c:pt idx="7">
                  <c:v>3</c:v>
                </c:pt>
                <c:pt idx="8">
                  <c:v>8</c:v>
                </c:pt>
                <c:pt idx="9">
                  <c:v>4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C9D-AB4D-AE3E-0BBB00DA3699}"/>
            </c:ext>
          </c:extLst>
        </c:ser>
        <c:ser>
          <c:idx val="13"/>
          <c:order val="13"/>
          <c:tx>
            <c:strRef>
              <c:f>Reason!$A$115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Reason!$B$115:$L$115</c:f>
              <c:numCache>
                <c:formatCode>General</c:formatCode>
                <c:ptCount val="11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10</c:v>
                </c:pt>
                <c:pt idx="8">
                  <c:v>15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C9D-AB4D-AE3E-0BBB00DA3699}"/>
            </c:ext>
          </c:extLst>
        </c:ser>
        <c:ser>
          <c:idx val="14"/>
          <c:order val="14"/>
          <c:tx>
            <c:strRef>
              <c:f>Reason!$A$116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Reason!$B$116:$L$116</c:f>
              <c:numCache>
                <c:formatCode>#,##0</c:formatCode>
                <c:ptCount val="11"/>
                <c:pt idx="0">
                  <c:v>27</c:v>
                </c:pt>
                <c:pt idx="1">
                  <c:v>36</c:v>
                </c:pt>
                <c:pt idx="2">
                  <c:v>58</c:v>
                </c:pt>
                <c:pt idx="3">
                  <c:v>70</c:v>
                </c:pt>
                <c:pt idx="4">
                  <c:v>47</c:v>
                </c:pt>
                <c:pt idx="5">
                  <c:v>170</c:v>
                </c:pt>
                <c:pt idx="6">
                  <c:v>249</c:v>
                </c:pt>
                <c:pt idx="7">
                  <c:v>195</c:v>
                </c:pt>
                <c:pt idx="8">
                  <c:v>114</c:v>
                </c:pt>
                <c:pt idx="9">
                  <c:v>106</c:v>
                </c:pt>
                <c:pt idx="10" formatCode="General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C9D-AB4D-AE3E-0BBB00DA3699}"/>
            </c:ext>
          </c:extLst>
        </c:ser>
        <c:ser>
          <c:idx val="15"/>
          <c:order val="15"/>
          <c:tx>
            <c:strRef>
              <c:f>Reason!$A$117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Reason!$B$117:$L$117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11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C9D-AB4D-AE3E-0BBB00DA3699}"/>
            </c:ext>
          </c:extLst>
        </c:ser>
        <c:ser>
          <c:idx val="16"/>
          <c:order val="16"/>
          <c:tx>
            <c:strRef>
              <c:f>Reason!$A$118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Reason!$B$101:$L$101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Reason!$B$118:$L$118</c:f>
              <c:numCache>
                <c:formatCode>General</c:formatCode>
                <c:ptCount val="11"/>
                <c:pt idx="0">
                  <c:v>29</c:v>
                </c:pt>
                <c:pt idx="1">
                  <c:v>21</c:v>
                </c:pt>
                <c:pt idx="2">
                  <c:v>26</c:v>
                </c:pt>
                <c:pt idx="3">
                  <c:v>36</c:v>
                </c:pt>
                <c:pt idx="4">
                  <c:v>23</c:v>
                </c:pt>
                <c:pt idx="5">
                  <c:v>43</c:v>
                </c:pt>
                <c:pt idx="6">
                  <c:v>84</c:v>
                </c:pt>
                <c:pt idx="7">
                  <c:v>54</c:v>
                </c:pt>
                <c:pt idx="8">
                  <c:v>60</c:v>
                </c:pt>
                <c:pt idx="9">
                  <c:v>34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C9D-AB4D-AE3E-0BBB00DA3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994192"/>
        <c:axId val="521461216"/>
      </c:lineChart>
      <c:catAx>
        <c:axId val="5219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461216"/>
        <c:crosses val="autoZero"/>
        <c:auto val="1"/>
        <c:lblAlgn val="ctr"/>
        <c:lblOffset val="100"/>
        <c:noMultiLvlLbl val="0"/>
      </c:catAx>
      <c:valAx>
        <c:axId val="52146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 Moody</a:t>
            </a:r>
            <a:r>
              <a:rPr lang="en-US" sz="1400" b="0" i="0" u="none" strike="noStrike" baseline="0">
                <a:effectLst/>
              </a:rPr>
              <a:t> Reason for Street Checks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Reason!$A$142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Reason!$B$142:$L$142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6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D-0447-A8A3-061BE96DA1AE}"/>
            </c:ext>
          </c:extLst>
        </c:ser>
        <c:ser>
          <c:idx val="1"/>
          <c:order val="1"/>
          <c:tx>
            <c:strRef>
              <c:f>Reason!$A$143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Reason!$B$143:$L$143</c:f>
              <c:numCache>
                <c:formatCode>General</c:formatCode>
                <c:ptCount val="11"/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D-0447-A8A3-061BE96DA1AE}"/>
            </c:ext>
          </c:extLst>
        </c:ser>
        <c:ser>
          <c:idx val="2"/>
          <c:order val="2"/>
          <c:tx>
            <c:strRef>
              <c:f>Reason!$A$144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Reason!$B$144:$L$144</c:f>
              <c:numCache>
                <c:formatCode>General</c:formatCode>
                <c:ptCount val="11"/>
                <c:pt idx="0">
                  <c:v>57</c:v>
                </c:pt>
                <c:pt idx="1">
                  <c:v>95</c:v>
                </c:pt>
                <c:pt idx="2">
                  <c:v>64</c:v>
                </c:pt>
                <c:pt idx="3">
                  <c:v>65</c:v>
                </c:pt>
                <c:pt idx="4">
                  <c:v>43</c:v>
                </c:pt>
                <c:pt idx="5">
                  <c:v>26</c:v>
                </c:pt>
                <c:pt idx="6">
                  <c:v>24</c:v>
                </c:pt>
                <c:pt idx="7">
                  <c:v>19</c:v>
                </c:pt>
                <c:pt idx="8">
                  <c:v>25</c:v>
                </c:pt>
                <c:pt idx="9">
                  <c:v>20</c:v>
                </c:pt>
                <c:pt idx="1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D-0447-A8A3-061BE96DA1AE}"/>
            </c:ext>
          </c:extLst>
        </c:ser>
        <c:ser>
          <c:idx val="3"/>
          <c:order val="3"/>
          <c:tx>
            <c:strRef>
              <c:f>Reason!$A$145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Reason!$B$145:$L$145</c:f>
              <c:numCache>
                <c:formatCode>General</c:formatCode>
                <c:ptCount val="11"/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D-0447-A8A3-061BE96DA1AE}"/>
            </c:ext>
          </c:extLst>
        </c:ser>
        <c:ser>
          <c:idx val="4"/>
          <c:order val="4"/>
          <c:tx>
            <c:strRef>
              <c:f>Reason!$A$146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Reason!$B$146:$L$146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8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FD-0447-A8A3-061BE96DA1AE}"/>
            </c:ext>
          </c:extLst>
        </c:ser>
        <c:ser>
          <c:idx val="5"/>
          <c:order val="5"/>
          <c:tx>
            <c:strRef>
              <c:f>Reason!$A$147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Reason!$B$147:$L$147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FD-0447-A8A3-061BE96DA1AE}"/>
            </c:ext>
          </c:extLst>
        </c:ser>
        <c:ser>
          <c:idx val="6"/>
          <c:order val="6"/>
          <c:tx>
            <c:strRef>
              <c:f>Reason!$A$148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Reason!$B$148:$L$148</c:f>
              <c:numCache>
                <c:formatCode>General</c:formatCode>
                <c:ptCount val="11"/>
                <c:pt idx="0">
                  <c:v>13</c:v>
                </c:pt>
                <c:pt idx="1">
                  <c:v>28</c:v>
                </c:pt>
                <c:pt idx="2">
                  <c:v>34</c:v>
                </c:pt>
                <c:pt idx="3">
                  <c:v>51</c:v>
                </c:pt>
                <c:pt idx="4">
                  <c:v>25</c:v>
                </c:pt>
                <c:pt idx="5">
                  <c:v>27</c:v>
                </c:pt>
                <c:pt idx="6">
                  <c:v>25</c:v>
                </c:pt>
                <c:pt idx="7">
                  <c:v>18</c:v>
                </c:pt>
                <c:pt idx="8">
                  <c:v>24</c:v>
                </c:pt>
                <c:pt idx="9">
                  <c:v>41</c:v>
                </c:pt>
                <c:pt idx="1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FD-0447-A8A3-061BE96DA1AE}"/>
            </c:ext>
          </c:extLst>
        </c:ser>
        <c:ser>
          <c:idx val="7"/>
          <c:order val="7"/>
          <c:tx>
            <c:strRef>
              <c:f>Reason!$A$149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Reason!$B$149:$L$149</c:f>
              <c:numCache>
                <c:formatCode>General</c:formatCode>
                <c:ptCount val="11"/>
                <c:pt idx="3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FD-0447-A8A3-061BE96DA1AE}"/>
            </c:ext>
          </c:extLst>
        </c:ser>
        <c:ser>
          <c:idx val="8"/>
          <c:order val="8"/>
          <c:tx>
            <c:strRef>
              <c:f>Reason!$A$150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Reason!$B$150:$L$150</c:f>
              <c:numCache>
                <c:formatCode>#,##0</c:formatCode>
                <c:ptCount val="11"/>
                <c:pt idx="0">
                  <c:v>8</c:v>
                </c:pt>
                <c:pt idx="1">
                  <c:v>16</c:v>
                </c:pt>
                <c:pt idx="2">
                  <c:v>28</c:v>
                </c:pt>
                <c:pt idx="3">
                  <c:v>82</c:v>
                </c:pt>
                <c:pt idx="4">
                  <c:v>53</c:v>
                </c:pt>
                <c:pt idx="5">
                  <c:v>56</c:v>
                </c:pt>
                <c:pt idx="6">
                  <c:v>54</c:v>
                </c:pt>
                <c:pt idx="7">
                  <c:v>54</c:v>
                </c:pt>
                <c:pt idx="8" formatCode="General">
                  <c:v>47</c:v>
                </c:pt>
                <c:pt idx="9" formatCode="General">
                  <c:v>75</c:v>
                </c:pt>
                <c:pt idx="10" formatCode="General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3FD-0447-A8A3-061BE96DA1AE}"/>
            </c:ext>
          </c:extLst>
        </c:ser>
        <c:ser>
          <c:idx val="9"/>
          <c:order val="9"/>
          <c:tx>
            <c:strRef>
              <c:f>Reason!$A$151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Reason!$B$151:$L$151</c:f>
              <c:numCache>
                <c:formatCode>General</c:formatCode>
                <c:ptCount val="11"/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3FD-0447-A8A3-061BE96DA1AE}"/>
            </c:ext>
          </c:extLst>
        </c:ser>
        <c:ser>
          <c:idx val="10"/>
          <c:order val="10"/>
          <c:tx>
            <c:strRef>
              <c:f>Reason!$A$152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Reason!$B$152:$L$152</c:f>
              <c:numCache>
                <c:formatCode>#,##0</c:formatCode>
                <c:ptCount val="11"/>
                <c:pt idx="0">
                  <c:v>41</c:v>
                </c:pt>
                <c:pt idx="1">
                  <c:v>34</c:v>
                </c:pt>
                <c:pt idx="2">
                  <c:v>39</c:v>
                </c:pt>
                <c:pt idx="3">
                  <c:v>67</c:v>
                </c:pt>
                <c:pt idx="4">
                  <c:v>47</c:v>
                </c:pt>
                <c:pt idx="5">
                  <c:v>51</c:v>
                </c:pt>
                <c:pt idx="6">
                  <c:v>43</c:v>
                </c:pt>
                <c:pt idx="7">
                  <c:v>65</c:v>
                </c:pt>
                <c:pt idx="8">
                  <c:v>105</c:v>
                </c:pt>
                <c:pt idx="9" formatCode="General">
                  <c:v>130</c:v>
                </c:pt>
                <c:pt idx="10" formatCode="General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3FD-0447-A8A3-061BE96DA1AE}"/>
            </c:ext>
          </c:extLst>
        </c:ser>
        <c:ser>
          <c:idx val="11"/>
          <c:order val="11"/>
          <c:tx>
            <c:strRef>
              <c:f>Reason!$A$153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Reason!$B$153:$L$153</c:f>
              <c:numCache>
                <c:formatCode>General</c:formatCode>
                <c:ptCount val="11"/>
                <c:pt idx="0">
                  <c:v>21</c:v>
                </c:pt>
                <c:pt idx="1">
                  <c:v>25</c:v>
                </c:pt>
                <c:pt idx="2">
                  <c:v>27</c:v>
                </c:pt>
                <c:pt idx="3">
                  <c:v>78</c:v>
                </c:pt>
                <c:pt idx="4">
                  <c:v>46</c:v>
                </c:pt>
                <c:pt idx="5">
                  <c:v>34</c:v>
                </c:pt>
                <c:pt idx="6">
                  <c:v>18</c:v>
                </c:pt>
                <c:pt idx="7">
                  <c:v>20</c:v>
                </c:pt>
                <c:pt idx="8">
                  <c:v>28</c:v>
                </c:pt>
                <c:pt idx="9">
                  <c:v>42</c:v>
                </c:pt>
                <c:pt idx="1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3FD-0447-A8A3-061BE96DA1AE}"/>
            </c:ext>
          </c:extLst>
        </c:ser>
        <c:ser>
          <c:idx val="12"/>
          <c:order val="12"/>
          <c:tx>
            <c:strRef>
              <c:f>Reason!$A$154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Reason!$B$154:$L$154</c:f>
              <c:numCache>
                <c:formatCode>General</c:formatCode>
                <c:ptCount val="11"/>
                <c:pt idx="0">
                  <c:v>3</c:v>
                </c:pt>
                <c:pt idx="2" formatCode="#,##0">
                  <c:v>2</c:v>
                </c:pt>
                <c:pt idx="3">
                  <c:v>3</c:v>
                </c:pt>
                <c:pt idx="4" formatCode="#,##0">
                  <c:v>1</c:v>
                </c:pt>
                <c:pt idx="5" formatCode="#,##0">
                  <c:v>3</c:v>
                </c:pt>
                <c:pt idx="8" formatCode="#,##0">
                  <c:v>2</c:v>
                </c:pt>
                <c:pt idx="9" formatCode="#,##0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3FD-0447-A8A3-061BE96DA1AE}"/>
            </c:ext>
          </c:extLst>
        </c:ser>
        <c:ser>
          <c:idx val="13"/>
          <c:order val="13"/>
          <c:tx>
            <c:strRef>
              <c:f>Reason!$A$155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Reason!$B$155:$L$155</c:f>
              <c:numCache>
                <c:formatCode>#,##0</c:formatCode>
                <c:ptCount val="11"/>
                <c:pt idx="0" formatCode="General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 formatCode="General">
                  <c:v>1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3</c:v>
                </c:pt>
                <c:pt idx="9" formatCode="General">
                  <c:v>1</c:v>
                </c:pt>
                <c:pt idx="10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3FD-0447-A8A3-061BE96DA1AE}"/>
            </c:ext>
          </c:extLst>
        </c:ser>
        <c:ser>
          <c:idx val="14"/>
          <c:order val="14"/>
          <c:tx>
            <c:strRef>
              <c:f>Reason!$A$156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Reason!$B$156:$L$156</c:f>
              <c:numCache>
                <c:formatCode>General</c:formatCode>
                <c:ptCount val="11"/>
                <c:pt idx="0">
                  <c:v>58</c:v>
                </c:pt>
                <c:pt idx="1">
                  <c:v>34</c:v>
                </c:pt>
                <c:pt idx="2">
                  <c:v>38</c:v>
                </c:pt>
                <c:pt idx="3">
                  <c:v>46</c:v>
                </c:pt>
                <c:pt idx="4">
                  <c:v>46</c:v>
                </c:pt>
                <c:pt idx="5">
                  <c:v>39</c:v>
                </c:pt>
                <c:pt idx="6">
                  <c:v>37</c:v>
                </c:pt>
                <c:pt idx="7">
                  <c:v>35</c:v>
                </c:pt>
                <c:pt idx="8">
                  <c:v>47</c:v>
                </c:pt>
                <c:pt idx="9">
                  <c:v>49</c:v>
                </c:pt>
                <c:pt idx="10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3FD-0447-A8A3-061BE96DA1AE}"/>
            </c:ext>
          </c:extLst>
        </c:ser>
        <c:ser>
          <c:idx val="15"/>
          <c:order val="15"/>
          <c:tx>
            <c:strRef>
              <c:f>Reason!$A$157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Reason!$B$157:$L$157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7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3FD-0447-A8A3-061BE96DA1AE}"/>
            </c:ext>
          </c:extLst>
        </c:ser>
        <c:ser>
          <c:idx val="16"/>
          <c:order val="16"/>
          <c:tx>
            <c:strRef>
              <c:f>Reason!$A$158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Reason!$B$141:$L$141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Reason!$B$158:$L$158</c:f>
              <c:numCache>
                <c:formatCode>#,##0</c:formatCode>
                <c:ptCount val="11"/>
                <c:pt idx="0">
                  <c:v>43</c:v>
                </c:pt>
                <c:pt idx="1">
                  <c:v>29</c:v>
                </c:pt>
                <c:pt idx="2">
                  <c:v>63</c:v>
                </c:pt>
                <c:pt idx="3">
                  <c:v>77</c:v>
                </c:pt>
                <c:pt idx="4">
                  <c:v>90</c:v>
                </c:pt>
                <c:pt idx="5">
                  <c:v>70</c:v>
                </c:pt>
                <c:pt idx="6">
                  <c:v>25</c:v>
                </c:pt>
                <c:pt idx="7">
                  <c:v>41</c:v>
                </c:pt>
                <c:pt idx="8">
                  <c:v>57</c:v>
                </c:pt>
                <c:pt idx="9">
                  <c:v>64</c:v>
                </c:pt>
                <c:pt idx="10" formatCode="General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3FD-0447-A8A3-061BE96D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620080"/>
        <c:axId val="492109536"/>
      </c:lineChart>
      <c:catAx>
        <c:axId val="49262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09536"/>
        <c:crosses val="autoZero"/>
        <c:auto val="1"/>
        <c:lblAlgn val="ctr"/>
        <c:lblOffset val="100"/>
        <c:noMultiLvlLbl val="0"/>
      </c:catAx>
      <c:valAx>
        <c:axId val="4921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62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Saanich</a:t>
            </a:r>
            <a:r>
              <a:rPr lang="en-US" sz="1400" b="0" i="0" u="none" strike="noStrike" baseline="0">
                <a:effectLst/>
              </a:rPr>
              <a:t> Reason for Street Checks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Reason!$A$162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Reason!$B$162:$L$162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8-B946-A649-D5D4411BE6EC}"/>
            </c:ext>
          </c:extLst>
        </c:ser>
        <c:ser>
          <c:idx val="1"/>
          <c:order val="1"/>
          <c:tx>
            <c:strRef>
              <c:f>Reason!$A$163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Reason!$B$163:$L$163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8-B946-A649-D5D4411BE6EC}"/>
            </c:ext>
          </c:extLst>
        </c:ser>
        <c:ser>
          <c:idx val="2"/>
          <c:order val="2"/>
          <c:tx>
            <c:strRef>
              <c:f>Reason!$A$164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Reason!$B$164:$L$164</c:f>
              <c:numCache>
                <c:formatCode>General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C8-B946-A649-D5D4411BE6EC}"/>
            </c:ext>
          </c:extLst>
        </c:ser>
        <c:ser>
          <c:idx val="3"/>
          <c:order val="3"/>
          <c:tx>
            <c:strRef>
              <c:f>Reason!$A$165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Reason!$B$165:$L$165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C8-B946-A649-D5D4411BE6EC}"/>
            </c:ext>
          </c:extLst>
        </c:ser>
        <c:ser>
          <c:idx val="4"/>
          <c:order val="4"/>
          <c:tx>
            <c:strRef>
              <c:f>Reason!$A$166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Reason!$B$166:$L$166</c:f>
              <c:numCache>
                <c:formatCode>General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C8-B946-A649-D5D4411BE6EC}"/>
            </c:ext>
          </c:extLst>
        </c:ser>
        <c:ser>
          <c:idx val="5"/>
          <c:order val="5"/>
          <c:tx>
            <c:strRef>
              <c:f>Reason!$A$167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Reason!$B$167:$L$167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19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C8-B946-A649-D5D4411BE6EC}"/>
            </c:ext>
          </c:extLst>
        </c:ser>
        <c:ser>
          <c:idx val="6"/>
          <c:order val="6"/>
          <c:tx>
            <c:strRef>
              <c:f>Reason!$A$168</c:f>
              <c:strCache>
                <c:ptCount val="1"/>
                <c:pt idx="0">
                  <c:v>Other/No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Reason!$B$168:$L$168</c:f>
              <c:numCache>
                <c:formatCode>General</c:formatCode>
                <c:ptCount val="11"/>
                <c:pt idx="0">
                  <c:v>28</c:v>
                </c:pt>
                <c:pt idx="1">
                  <c:v>20</c:v>
                </c:pt>
                <c:pt idx="2">
                  <c:v>26</c:v>
                </c:pt>
                <c:pt idx="3">
                  <c:v>22</c:v>
                </c:pt>
                <c:pt idx="4">
                  <c:v>17</c:v>
                </c:pt>
                <c:pt idx="5">
                  <c:v>17</c:v>
                </c:pt>
                <c:pt idx="6">
                  <c:v>71</c:v>
                </c:pt>
                <c:pt idx="7">
                  <c:v>79</c:v>
                </c:pt>
                <c:pt idx="8">
                  <c:v>66</c:v>
                </c:pt>
                <c:pt idx="9">
                  <c:v>65</c:v>
                </c:pt>
                <c:pt idx="1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C8-B946-A649-D5D4411BE6EC}"/>
            </c:ext>
          </c:extLst>
        </c:ser>
        <c:ser>
          <c:idx val="7"/>
          <c:order val="7"/>
          <c:tx>
            <c:strRef>
              <c:f>Reason!$A$169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Reason!$B$169:$L$169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C8-B946-A649-D5D4411BE6EC}"/>
            </c:ext>
          </c:extLst>
        </c:ser>
        <c:ser>
          <c:idx val="8"/>
          <c:order val="8"/>
          <c:tx>
            <c:strRef>
              <c:f>Reason!$A$170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Reason!$B$170:$L$170</c:f>
              <c:numCache>
                <c:formatCode>General</c:formatCode>
                <c:ptCount val="11"/>
                <c:pt idx="0">
                  <c:v>165</c:v>
                </c:pt>
                <c:pt idx="1">
                  <c:v>78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36</c:v>
                </c:pt>
                <c:pt idx="6">
                  <c:v>193</c:v>
                </c:pt>
                <c:pt idx="7">
                  <c:v>122</c:v>
                </c:pt>
                <c:pt idx="8">
                  <c:v>73</c:v>
                </c:pt>
                <c:pt idx="9">
                  <c:v>54</c:v>
                </c:pt>
                <c:pt idx="10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C8-B946-A649-D5D4411BE6EC}"/>
            </c:ext>
          </c:extLst>
        </c:ser>
        <c:ser>
          <c:idx val="9"/>
          <c:order val="9"/>
          <c:tx>
            <c:strRef>
              <c:f>Reason!$A$171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Reason!$B$171:$L$171</c:f>
              <c:numCache>
                <c:formatCode>General</c:formatCode>
                <c:ptCount val="11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4C8-B946-A649-D5D4411BE6EC}"/>
            </c:ext>
          </c:extLst>
        </c:ser>
        <c:ser>
          <c:idx val="10"/>
          <c:order val="10"/>
          <c:tx>
            <c:strRef>
              <c:f>Reason!$A$172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Reason!$B$172:$L$172</c:f>
              <c:numCache>
                <c:formatCode>General</c:formatCode>
                <c:ptCount val="11"/>
                <c:pt idx="0">
                  <c:v>20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33</c:v>
                </c:pt>
                <c:pt idx="5">
                  <c:v>49</c:v>
                </c:pt>
                <c:pt idx="6">
                  <c:v>70</c:v>
                </c:pt>
                <c:pt idx="7">
                  <c:v>80</c:v>
                </c:pt>
                <c:pt idx="8">
                  <c:v>84</c:v>
                </c:pt>
                <c:pt idx="9">
                  <c:v>75</c:v>
                </c:pt>
                <c:pt idx="10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4C8-B946-A649-D5D4411BE6EC}"/>
            </c:ext>
          </c:extLst>
        </c:ser>
        <c:ser>
          <c:idx val="11"/>
          <c:order val="11"/>
          <c:tx>
            <c:strRef>
              <c:f>Reason!$A$173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Reason!$B$173:$L$173</c:f>
              <c:numCache>
                <c:formatCode>General</c:formatCode>
                <c:ptCount val="11"/>
                <c:pt idx="0">
                  <c:v>12</c:v>
                </c:pt>
                <c:pt idx="1">
                  <c:v>14</c:v>
                </c:pt>
                <c:pt idx="2">
                  <c:v>22</c:v>
                </c:pt>
                <c:pt idx="3">
                  <c:v>31</c:v>
                </c:pt>
                <c:pt idx="4">
                  <c:v>24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28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C8-B946-A649-D5D4411BE6EC}"/>
            </c:ext>
          </c:extLst>
        </c:ser>
        <c:ser>
          <c:idx val="12"/>
          <c:order val="12"/>
          <c:tx>
            <c:strRef>
              <c:f>Reason!$A$174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Reason!$B$174:$L$174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C8-B946-A649-D5D4411BE6EC}"/>
            </c:ext>
          </c:extLst>
        </c:ser>
        <c:ser>
          <c:idx val="13"/>
          <c:order val="13"/>
          <c:tx>
            <c:strRef>
              <c:f>Reason!$A$175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Reason!$B$175:$L$175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C8-B946-A649-D5D4411BE6EC}"/>
            </c:ext>
          </c:extLst>
        </c:ser>
        <c:ser>
          <c:idx val="14"/>
          <c:order val="14"/>
          <c:tx>
            <c:strRef>
              <c:f>Reason!$A$176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Reason!$B$176:$L$176</c:f>
              <c:numCache>
                <c:formatCode>General</c:formatCode>
                <c:ptCount val="11"/>
                <c:pt idx="0">
                  <c:v>35</c:v>
                </c:pt>
                <c:pt idx="1">
                  <c:v>31</c:v>
                </c:pt>
                <c:pt idx="2">
                  <c:v>16</c:v>
                </c:pt>
                <c:pt idx="3">
                  <c:v>24</c:v>
                </c:pt>
                <c:pt idx="4">
                  <c:v>27</c:v>
                </c:pt>
                <c:pt idx="5">
                  <c:v>27</c:v>
                </c:pt>
                <c:pt idx="6">
                  <c:v>135</c:v>
                </c:pt>
                <c:pt idx="7">
                  <c:v>99</c:v>
                </c:pt>
                <c:pt idx="8">
                  <c:v>75</c:v>
                </c:pt>
                <c:pt idx="9">
                  <c:v>72</c:v>
                </c:pt>
                <c:pt idx="10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4C8-B946-A649-D5D4411BE6EC}"/>
            </c:ext>
          </c:extLst>
        </c:ser>
        <c:ser>
          <c:idx val="15"/>
          <c:order val="15"/>
          <c:tx>
            <c:strRef>
              <c:f>Reason!$A$177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Reason!$B$177:$L$177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14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4C8-B946-A649-D5D4411BE6EC}"/>
            </c:ext>
          </c:extLst>
        </c:ser>
        <c:ser>
          <c:idx val="16"/>
          <c:order val="16"/>
          <c:tx>
            <c:strRef>
              <c:f>Reason!$A$178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Reason!$B$161:$L$161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Reason!$B$178:$L$178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18</c:v>
                </c:pt>
                <c:pt idx="5">
                  <c:v>23</c:v>
                </c:pt>
                <c:pt idx="6">
                  <c:v>83</c:v>
                </c:pt>
                <c:pt idx="7">
                  <c:v>94</c:v>
                </c:pt>
                <c:pt idx="8">
                  <c:v>56</c:v>
                </c:pt>
                <c:pt idx="9">
                  <c:v>68</c:v>
                </c:pt>
                <c:pt idx="1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4C8-B946-A649-D5D4411BE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722576"/>
        <c:axId val="524730608"/>
      </c:lineChart>
      <c:catAx>
        <c:axId val="52072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30608"/>
        <c:crosses val="autoZero"/>
        <c:auto val="1"/>
        <c:lblAlgn val="ctr"/>
        <c:lblOffset val="100"/>
        <c:noMultiLvlLbl val="0"/>
      </c:catAx>
      <c:valAx>
        <c:axId val="52473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2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Victoria and Esquimalt</a:t>
            </a:r>
            <a:r>
              <a:rPr lang="en-US" sz="1400" b="0" i="0" u="none" strike="noStrike" baseline="0">
                <a:effectLst/>
              </a:rPr>
              <a:t> Reason for Street Checks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Reason!$A$182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Reason!$B$182:$M$182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28</c:v>
                </c:pt>
                <c:pt idx="3">
                  <c:v>32</c:v>
                </c:pt>
                <c:pt idx="4">
                  <c:v>33</c:v>
                </c:pt>
                <c:pt idx="5">
                  <c:v>41</c:v>
                </c:pt>
                <c:pt idx="6">
                  <c:v>40</c:v>
                </c:pt>
                <c:pt idx="7">
                  <c:v>25</c:v>
                </c:pt>
                <c:pt idx="8">
                  <c:v>24</c:v>
                </c:pt>
                <c:pt idx="9">
                  <c:v>15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7-8142-9B69-CAA8A6C1DDEA}"/>
            </c:ext>
          </c:extLst>
        </c:ser>
        <c:ser>
          <c:idx val="1"/>
          <c:order val="1"/>
          <c:tx>
            <c:strRef>
              <c:f>Reason!$A$183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Reason!$B$183:$M$183</c:f>
              <c:numCache>
                <c:formatCode>General</c:formatCode>
                <c:ptCount val="12"/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7-8142-9B69-CAA8A6C1DDEA}"/>
            </c:ext>
          </c:extLst>
        </c:ser>
        <c:ser>
          <c:idx val="2"/>
          <c:order val="2"/>
          <c:tx>
            <c:strRef>
              <c:f>Reason!$A$184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Reason!$B$184:$M$184</c:f>
              <c:numCache>
                <c:formatCode>General</c:formatCode>
                <c:ptCount val="12"/>
                <c:pt idx="0">
                  <c:v>10</c:v>
                </c:pt>
                <c:pt idx="1">
                  <c:v>44</c:v>
                </c:pt>
                <c:pt idx="2">
                  <c:v>96</c:v>
                </c:pt>
                <c:pt idx="3">
                  <c:v>112</c:v>
                </c:pt>
                <c:pt idx="4">
                  <c:v>73</c:v>
                </c:pt>
                <c:pt idx="5">
                  <c:v>47</c:v>
                </c:pt>
                <c:pt idx="6">
                  <c:v>62</c:v>
                </c:pt>
                <c:pt idx="7">
                  <c:v>66</c:v>
                </c:pt>
                <c:pt idx="8">
                  <c:v>76</c:v>
                </c:pt>
                <c:pt idx="9">
                  <c:v>65</c:v>
                </c:pt>
                <c:pt idx="10">
                  <c:v>47</c:v>
                </c:pt>
                <c:pt idx="1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57-8142-9B69-CAA8A6C1DDEA}"/>
            </c:ext>
          </c:extLst>
        </c:ser>
        <c:ser>
          <c:idx val="3"/>
          <c:order val="3"/>
          <c:tx>
            <c:strRef>
              <c:f>Reason!$A$185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Reason!$B$185:$M$185</c:f>
              <c:numCache>
                <c:formatCode>General</c:formatCode>
                <c:ptCount val="12"/>
                <c:pt idx="6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57-8142-9B69-CAA8A6C1DDEA}"/>
            </c:ext>
          </c:extLst>
        </c:ser>
        <c:ser>
          <c:idx val="4"/>
          <c:order val="4"/>
          <c:tx>
            <c:strRef>
              <c:f>Reason!$A$186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Reason!$B$186:$M$186</c:f>
              <c:numCache>
                <c:formatCode>General</c:formatCode>
                <c:ptCount val="12"/>
                <c:pt idx="0">
                  <c:v>9</c:v>
                </c:pt>
                <c:pt idx="1">
                  <c:v>17</c:v>
                </c:pt>
                <c:pt idx="2">
                  <c:v>23</c:v>
                </c:pt>
                <c:pt idx="3">
                  <c:v>35</c:v>
                </c:pt>
                <c:pt idx="4">
                  <c:v>33</c:v>
                </c:pt>
                <c:pt idx="5">
                  <c:v>29</c:v>
                </c:pt>
                <c:pt idx="6">
                  <c:v>34</c:v>
                </c:pt>
                <c:pt idx="7">
                  <c:v>30</c:v>
                </c:pt>
                <c:pt idx="8">
                  <c:v>28</c:v>
                </c:pt>
                <c:pt idx="9">
                  <c:v>16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57-8142-9B69-CAA8A6C1DDEA}"/>
            </c:ext>
          </c:extLst>
        </c:ser>
        <c:ser>
          <c:idx val="5"/>
          <c:order val="5"/>
          <c:tx>
            <c:strRef>
              <c:f>Reason!$A$187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Reason!$B$187:$M$187</c:f>
              <c:numCache>
                <c:formatCode>General</c:formatCode>
                <c:ptCount val="12"/>
                <c:pt idx="2">
                  <c:v>1</c:v>
                </c:pt>
                <c:pt idx="3">
                  <c:v>1</c:v>
                </c:pt>
                <c:pt idx="5">
                  <c:v>6</c:v>
                </c:pt>
                <c:pt idx="6">
                  <c:v>25</c:v>
                </c:pt>
                <c:pt idx="7">
                  <c:v>24</c:v>
                </c:pt>
                <c:pt idx="8">
                  <c:v>13</c:v>
                </c:pt>
                <c:pt idx="9">
                  <c:v>13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57-8142-9B69-CAA8A6C1DDEA}"/>
            </c:ext>
          </c:extLst>
        </c:ser>
        <c:ser>
          <c:idx val="6"/>
          <c:order val="6"/>
          <c:tx>
            <c:strRef>
              <c:f>Reason!$A$188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Reason!$B$188:$M$188</c:f>
              <c:numCache>
                <c:formatCode>General</c:formatCode>
                <c:ptCount val="12"/>
                <c:pt idx="0">
                  <c:v>249</c:v>
                </c:pt>
                <c:pt idx="1">
                  <c:v>191</c:v>
                </c:pt>
                <c:pt idx="2">
                  <c:v>561</c:v>
                </c:pt>
                <c:pt idx="3">
                  <c:v>431</c:v>
                </c:pt>
                <c:pt idx="4">
                  <c:v>337</c:v>
                </c:pt>
                <c:pt idx="5">
                  <c:v>325</c:v>
                </c:pt>
                <c:pt idx="6">
                  <c:v>330</c:v>
                </c:pt>
                <c:pt idx="7">
                  <c:v>272</c:v>
                </c:pt>
                <c:pt idx="8">
                  <c:v>307</c:v>
                </c:pt>
                <c:pt idx="9">
                  <c:v>192</c:v>
                </c:pt>
                <c:pt idx="10">
                  <c:v>207</c:v>
                </c:pt>
                <c:pt idx="1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57-8142-9B69-CAA8A6C1DDEA}"/>
            </c:ext>
          </c:extLst>
        </c:ser>
        <c:ser>
          <c:idx val="7"/>
          <c:order val="7"/>
          <c:tx>
            <c:strRef>
              <c:f>Reason!$A$189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Reason!$B$189:$M$189</c:f>
              <c:numCache>
                <c:formatCode>General</c:formatCode>
                <c:ptCount val="12"/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57-8142-9B69-CAA8A6C1DDEA}"/>
            </c:ext>
          </c:extLst>
        </c:ser>
        <c:ser>
          <c:idx val="8"/>
          <c:order val="8"/>
          <c:tx>
            <c:strRef>
              <c:f>Reason!$A$190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Reason!$B$190:$M$190</c:f>
              <c:numCache>
                <c:formatCode>General</c:formatCode>
                <c:ptCount val="12"/>
                <c:pt idx="0">
                  <c:v>199</c:v>
                </c:pt>
                <c:pt idx="1">
                  <c:v>158</c:v>
                </c:pt>
                <c:pt idx="2">
                  <c:v>376</c:v>
                </c:pt>
                <c:pt idx="3">
                  <c:v>294</c:v>
                </c:pt>
                <c:pt idx="4">
                  <c:v>443</c:v>
                </c:pt>
                <c:pt idx="5">
                  <c:v>373</c:v>
                </c:pt>
                <c:pt idx="6">
                  <c:v>523</c:v>
                </c:pt>
                <c:pt idx="7">
                  <c:v>637</c:v>
                </c:pt>
                <c:pt idx="8">
                  <c:v>750</c:v>
                </c:pt>
                <c:pt idx="9">
                  <c:v>440</c:v>
                </c:pt>
                <c:pt idx="10">
                  <c:v>325</c:v>
                </c:pt>
                <c:pt idx="11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57-8142-9B69-CAA8A6C1DDEA}"/>
            </c:ext>
          </c:extLst>
        </c:ser>
        <c:ser>
          <c:idx val="9"/>
          <c:order val="9"/>
          <c:tx>
            <c:strRef>
              <c:f>Reason!$A$191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Reason!$B$191:$M$191</c:f>
              <c:numCache>
                <c:formatCode>General</c:formatCode>
                <c:ptCount val="12"/>
                <c:pt idx="0">
                  <c:v>9</c:v>
                </c:pt>
                <c:pt idx="1">
                  <c:v>20</c:v>
                </c:pt>
                <c:pt idx="2">
                  <c:v>253</c:v>
                </c:pt>
                <c:pt idx="3">
                  <c:v>184</c:v>
                </c:pt>
                <c:pt idx="4">
                  <c:v>158</c:v>
                </c:pt>
                <c:pt idx="5">
                  <c:v>134</c:v>
                </c:pt>
                <c:pt idx="6">
                  <c:v>208</c:v>
                </c:pt>
                <c:pt idx="7">
                  <c:v>148</c:v>
                </c:pt>
                <c:pt idx="8">
                  <c:v>84</c:v>
                </c:pt>
                <c:pt idx="9">
                  <c:v>38</c:v>
                </c:pt>
                <c:pt idx="10">
                  <c:v>22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057-8142-9B69-CAA8A6C1DDEA}"/>
            </c:ext>
          </c:extLst>
        </c:ser>
        <c:ser>
          <c:idx val="10"/>
          <c:order val="10"/>
          <c:tx>
            <c:strRef>
              <c:f>Reason!$A$192</c:f>
              <c:strCache>
                <c:ptCount val="1"/>
                <c:pt idx="0">
                  <c:v>Prostitution (DISC)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Reason!$B$192:$M$192</c:f>
              <c:numCache>
                <c:formatCode>General</c:formatCode>
                <c:ptCount val="12"/>
                <c:pt idx="0">
                  <c:v>64</c:v>
                </c:pt>
                <c:pt idx="1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057-8142-9B69-CAA8A6C1DDEA}"/>
            </c:ext>
          </c:extLst>
        </c:ser>
        <c:ser>
          <c:idx val="11"/>
          <c:order val="11"/>
          <c:tx>
            <c:strRef>
              <c:f>Reason!$A$193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Reason!$B$193:$M$193</c:f>
              <c:numCache>
                <c:formatCode>General</c:formatCode>
                <c:ptCount val="12"/>
                <c:pt idx="0">
                  <c:v>97</c:v>
                </c:pt>
                <c:pt idx="1">
                  <c:v>167</c:v>
                </c:pt>
                <c:pt idx="2">
                  <c:v>584</c:v>
                </c:pt>
                <c:pt idx="3">
                  <c:v>646</c:v>
                </c:pt>
                <c:pt idx="4">
                  <c:v>680</c:v>
                </c:pt>
                <c:pt idx="5">
                  <c:v>695</c:v>
                </c:pt>
                <c:pt idx="6">
                  <c:v>702</c:v>
                </c:pt>
                <c:pt idx="7">
                  <c:v>877</c:v>
                </c:pt>
                <c:pt idx="8">
                  <c:v>672</c:v>
                </c:pt>
                <c:pt idx="9">
                  <c:v>391</c:v>
                </c:pt>
                <c:pt idx="10">
                  <c:v>297</c:v>
                </c:pt>
                <c:pt idx="11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057-8142-9B69-CAA8A6C1DDEA}"/>
            </c:ext>
          </c:extLst>
        </c:ser>
        <c:ser>
          <c:idx val="12"/>
          <c:order val="12"/>
          <c:tx>
            <c:strRef>
              <c:f>Reason!$A$194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Reason!$B$194:$M$194</c:f>
              <c:numCache>
                <c:formatCode>General</c:formatCode>
                <c:ptCount val="12"/>
                <c:pt idx="0">
                  <c:v>86</c:v>
                </c:pt>
                <c:pt idx="1">
                  <c:v>222</c:v>
                </c:pt>
                <c:pt idx="2">
                  <c:v>525</c:v>
                </c:pt>
                <c:pt idx="3">
                  <c:v>585</c:v>
                </c:pt>
                <c:pt idx="4">
                  <c:v>780</c:v>
                </c:pt>
                <c:pt idx="5">
                  <c:v>648</c:v>
                </c:pt>
                <c:pt idx="6">
                  <c:v>477</c:v>
                </c:pt>
                <c:pt idx="7">
                  <c:v>479</c:v>
                </c:pt>
                <c:pt idx="8">
                  <c:v>369</c:v>
                </c:pt>
                <c:pt idx="9">
                  <c:v>186</c:v>
                </c:pt>
                <c:pt idx="10">
                  <c:v>137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057-8142-9B69-CAA8A6C1DDEA}"/>
            </c:ext>
          </c:extLst>
        </c:ser>
        <c:ser>
          <c:idx val="13"/>
          <c:order val="13"/>
          <c:tx>
            <c:strRef>
              <c:f>Reason!$A$195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Reason!$B$195:$M$195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13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057-8142-9B69-CAA8A6C1DDEA}"/>
            </c:ext>
          </c:extLst>
        </c:ser>
        <c:ser>
          <c:idx val="14"/>
          <c:order val="14"/>
          <c:tx>
            <c:strRef>
              <c:f>Reason!$A$196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Reason!$B$196:$M$196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49</c:v>
                </c:pt>
                <c:pt idx="3">
                  <c:v>62</c:v>
                </c:pt>
                <c:pt idx="4">
                  <c:v>82</c:v>
                </c:pt>
                <c:pt idx="5">
                  <c:v>102</c:v>
                </c:pt>
                <c:pt idx="6">
                  <c:v>71</c:v>
                </c:pt>
                <c:pt idx="7">
                  <c:v>57</c:v>
                </c:pt>
                <c:pt idx="8">
                  <c:v>45</c:v>
                </c:pt>
                <c:pt idx="9">
                  <c:v>56</c:v>
                </c:pt>
                <c:pt idx="10">
                  <c:v>57</c:v>
                </c:pt>
                <c:pt idx="1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057-8142-9B69-CAA8A6C1DDEA}"/>
            </c:ext>
          </c:extLst>
        </c:ser>
        <c:ser>
          <c:idx val="15"/>
          <c:order val="15"/>
          <c:tx>
            <c:strRef>
              <c:f>Reason!$A$197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Reason!$B$197:$M$197</c:f>
              <c:numCache>
                <c:formatCode>General</c:formatCode>
                <c:ptCount val="12"/>
                <c:pt idx="0">
                  <c:v>132</c:v>
                </c:pt>
                <c:pt idx="1">
                  <c:v>178</c:v>
                </c:pt>
                <c:pt idx="2">
                  <c:v>555</c:v>
                </c:pt>
                <c:pt idx="3">
                  <c:v>334</c:v>
                </c:pt>
                <c:pt idx="4">
                  <c:v>273</c:v>
                </c:pt>
                <c:pt idx="5">
                  <c:v>212</c:v>
                </c:pt>
                <c:pt idx="6">
                  <c:v>240</c:v>
                </c:pt>
                <c:pt idx="7">
                  <c:v>228</c:v>
                </c:pt>
                <c:pt idx="8">
                  <c:v>232</c:v>
                </c:pt>
                <c:pt idx="9">
                  <c:v>138</c:v>
                </c:pt>
                <c:pt idx="10">
                  <c:v>94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057-8142-9B69-CAA8A6C1DDEA}"/>
            </c:ext>
          </c:extLst>
        </c:ser>
        <c:ser>
          <c:idx val="16"/>
          <c:order val="16"/>
          <c:tx>
            <c:strRef>
              <c:f>Reason!$A$198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Reason!$B$198:$M$198</c:f>
              <c:numCache>
                <c:formatCode>General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19</c:v>
                </c:pt>
                <c:pt idx="3">
                  <c:v>9</c:v>
                </c:pt>
                <c:pt idx="4">
                  <c:v>24</c:v>
                </c:pt>
                <c:pt idx="5">
                  <c:v>17</c:v>
                </c:pt>
                <c:pt idx="6">
                  <c:v>24</c:v>
                </c:pt>
                <c:pt idx="7">
                  <c:v>20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057-8142-9B69-CAA8A6C1DDEA}"/>
            </c:ext>
          </c:extLst>
        </c:ser>
        <c:ser>
          <c:idx val="17"/>
          <c:order val="17"/>
          <c:tx>
            <c:strRef>
              <c:f>Reason!$A$199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Reason!$B$181:$M$181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Reason!$B$199:$M$199</c:f>
              <c:numCache>
                <c:formatCode>General</c:formatCode>
                <c:ptCount val="12"/>
                <c:pt idx="0">
                  <c:v>62</c:v>
                </c:pt>
                <c:pt idx="1">
                  <c:v>66</c:v>
                </c:pt>
                <c:pt idx="2">
                  <c:v>132</c:v>
                </c:pt>
                <c:pt idx="3">
                  <c:v>151</c:v>
                </c:pt>
                <c:pt idx="4">
                  <c:v>163</c:v>
                </c:pt>
                <c:pt idx="5">
                  <c:v>153</c:v>
                </c:pt>
                <c:pt idx="6">
                  <c:v>210</c:v>
                </c:pt>
                <c:pt idx="7">
                  <c:v>105</c:v>
                </c:pt>
                <c:pt idx="8">
                  <c:v>143</c:v>
                </c:pt>
                <c:pt idx="9">
                  <c:v>98</c:v>
                </c:pt>
                <c:pt idx="10">
                  <c:v>82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057-8142-9B69-CAA8A6C1D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390208"/>
        <c:axId val="522447184"/>
      </c:lineChart>
      <c:catAx>
        <c:axId val="4913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447184"/>
        <c:crosses val="autoZero"/>
        <c:auto val="1"/>
        <c:lblAlgn val="ctr"/>
        <c:lblOffset val="100"/>
        <c:noMultiLvlLbl val="0"/>
      </c:catAx>
      <c:valAx>
        <c:axId val="5224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9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Vancouver</a:t>
            </a:r>
            <a:r>
              <a:rPr lang="en-US" sz="1400" b="0" i="0" u="none" strike="noStrike" baseline="0">
                <a:effectLst/>
              </a:rPr>
              <a:t> Reason for Street Checks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Reason!$A$203</c:f>
              <c:strCache>
                <c:ptCount val="1"/>
                <c:pt idx="0">
                  <c:v>Break And Enter Suspect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Reason!$B$203:$L$203</c:f>
              <c:numCache>
                <c:formatCode>#,##0</c:formatCode>
                <c:ptCount val="11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4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3-AD47-8053-CCE86F38AAF8}"/>
            </c:ext>
          </c:extLst>
        </c:ser>
        <c:ser>
          <c:idx val="1"/>
          <c:order val="1"/>
          <c:tx>
            <c:strRef>
              <c:f>Reason!$A$204</c:f>
              <c:strCache>
                <c:ptCount val="1"/>
                <c:pt idx="0">
                  <c:v>Check Well-Being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Reason!$B$204:$L$204</c:f>
              <c:numCache>
                <c:formatCode>General</c:formatCode>
                <c:ptCount val="11"/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3-AD47-8053-CCE86F38AAF8}"/>
            </c:ext>
          </c:extLst>
        </c:ser>
        <c:ser>
          <c:idx val="2"/>
          <c:order val="2"/>
          <c:tx>
            <c:strRef>
              <c:f>Reason!$A$205</c:f>
              <c:strCache>
                <c:ptCount val="1"/>
                <c:pt idx="0">
                  <c:v>Gang Affiliation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Reason!$B$205:$L$205</c:f>
              <c:numCache>
                <c:formatCode>General</c:formatCode>
                <c:ptCount val="11"/>
                <c:pt idx="0">
                  <c:v>72</c:v>
                </c:pt>
                <c:pt idx="1">
                  <c:v>55</c:v>
                </c:pt>
                <c:pt idx="2">
                  <c:v>58</c:v>
                </c:pt>
                <c:pt idx="3">
                  <c:v>39</c:v>
                </c:pt>
                <c:pt idx="4">
                  <c:v>36</c:v>
                </c:pt>
                <c:pt idx="5">
                  <c:v>37</c:v>
                </c:pt>
                <c:pt idx="6">
                  <c:v>20</c:v>
                </c:pt>
                <c:pt idx="7">
                  <c:v>29</c:v>
                </c:pt>
                <c:pt idx="8">
                  <c:v>21</c:v>
                </c:pt>
                <c:pt idx="9">
                  <c:v>9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93-AD47-8053-CCE86F38AAF8}"/>
            </c:ext>
          </c:extLst>
        </c:ser>
        <c:ser>
          <c:idx val="3"/>
          <c:order val="3"/>
          <c:tx>
            <c:strRef>
              <c:f>Reason!$A$206</c:f>
              <c:strCache>
                <c:ptCount val="1"/>
                <c:pt idx="0">
                  <c:v>Hitchhiker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Reason!$B$206:$L$206</c:f>
              <c:numCache>
                <c:formatCode>General</c:formatCode>
                <c:ptCount val="11"/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93-AD47-8053-CCE86F38AAF8}"/>
            </c:ext>
          </c:extLst>
        </c:ser>
        <c:ser>
          <c:idx val="4"/>
          <c:order val="4"/>
          <c:tx>
            <c:strRef>
              <c:f>Reason!$A$207</c:f>
              <c:strCache>
                <c:ptCount val="1"/>
                <c:pt idx="0">
                  <c:v>Liquor 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Reason!$B$207:$L$207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9">
                  <c:v>2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93-AD47-8053-CCE86F38AAF8}"/>
            </c:ext>
          </c:extLst>
        </c:ser>
        <c:ser>
          <c:idx val="5"/>
          <c:order val="5"/>
          <c:tx>
            <c:strRef>
              <c:f>Reason!$A$208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Reason!$B$208:$L$208</c:f>
              <c:numCache>
                <c:formatCode>General</c:formatCode>
                <c:ptCount val="11"/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93-AD47-8053-CCE86F38AAF8}"/>
            </c:ext>
          </c:extLst>
        </c:ser>
        <c:ser>
          <c:idx val="6"/>
          <c:order val="6"/>
          <c:tx>
            <c:strRef>
              <c:f>Reason!$A$209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Reason!$B$209:$L$209</c:f>
              <c:numCache>
                <c:formatCode>General</c:formatCode>
                <c:ptCount val="11"/>
                <c:pt idx="0">
                  <c:v>95</c:v>
                </c:pt>
                <c:pt idx="1">
                  <c:v>75</c:v>
                </c:pt>
                <c:pt idx="2">
                  <c:v>100</c:v>
                </c:pt>
                <c:pt idx="3">
                  <c:v>78</c:v>
                </c:pt>
                <c:pt idx="4">
                  <c:v>52</c:v>
                </c:pt>
                <c:pt idx="5">
                  <c:v>48</c:v>
                </c:pt>
                <c:pt idx="6">
                  <c:v>47</c:v>
                </c:pt>
                <c:pt idx="7">
                  <c:v>28</c:v>
                </c:pt>
                <c:pt idx="8">
                  <c:v>48</c:v>
                </c:pt>
                <c:pt idx="9">
                  <c:v>23</c:v>
                </c:pt>
                <c:pt idx="1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93-AD47-8053-CCE86F38AAF8}"/>
            </c:ext>
          </c:extLst>
        </c:ser>
        <c:ser>
          <c:idx val="7"/>
          <c:order val="7"/>
          <c:tx>
            <c:strRef>
              <c:f>Reason!$A$210</c:f>
              <c:strCache>
                <c:ptCount val="1"/>
                <c:pt idx="0">
                  <c:v>Out Of Province Warrant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Reason!$B$210:$L$210</c:f>
              <c:numCache>
                <c:formatCode>General</c:formatCode>
                <c:ptCount val="11"/>
                <c:pt idx="3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93-AD47-8053-CCE86F38AAF8}"/>
            </c:ext>
          </c:extLst>
        </c:ser>
        <c:ser>
          <c:idx val="8"/>
          <c:order val="8"/>
          <c:tx>
            <c:strRef>
              <c:f>Reason!$A$211</c:f>
              <c:strCache>
                <c:ptCount val="1"/>
                <c:pt idx="0">
                  <c:v>Problem Oriented Policing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Reason!$B$211:$L$211</c:f>
              <c:numCache>
                <c:formatCode>#,##0</c:formatCode>
                <c:ptCount val="11"/>
                <c:pt idx="0">
                  <c:v>56</c:v>
                </c:pt>
                <c:pt idx="1">
                  <c:v>65</c:v>
                </c:pt>
                <c:pt idx="2">
                  <c:v>47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58</c:v>
                </c:pt>
                <c:pt idx="7">
                  <c:v>56</c:v>
                </c:pt>
                <c:pt idx="8" formatCode="General">
                  <c:v>36</c:v>
                </c:pt>
                <c:pt idx="9" formatCode="General">
                  <c:v>44</c:v>
                </c:pt>
                <c:pt idx="10" formatCode="General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293-AD47-8053-CCE86F38AAF8}"/>
            </c:ext>
          </c:extLst>
        </c:ser>
        <c:ser>
          <c:idx val="9"/>
          <c:order val="9"/>
          <c:tx>
            <c:strRef>
              <c:f>Reason!$A$212</c:f>
              <c:strCache>
                <c:ptCount val="1"/>
                <c:pt idx="0">
                  <c:v>Sexual Services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Reason!$B$212:$L$212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293-AD47-8053-CCE86F38AAF8}"/>
            </c:ext>
          </c:extLst>
        </c:ser>
        <c:ser>
          <c:idx val="10"/>
          <c:order val="10"/>
          <c:tx>
            <c:strRef>
              <c:f>Reason!$A$213</c:f>
              <c:strCache>
                <c:ptCount val="1"/>
                <c:pt idx="0">
                  <c:v>Suspected Criminal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Reason!$B$213:$L$213</c:f>
              <c:numCache>
                <c:formatCode>#,##0</c:formatCode>
                <c:ptCount val="11"/>
                <c:pt idx="0">
                  <c:v>63</c:v>
                </c:pt>
                <c:pt idx="1">
                  <c:v>70</c:v>
                </c:pt>
                <c:pt idx="2">
                  <c:v>77</c:v>
                </c:pt>
                <c:pt idx="3">
                  <c:v>73</c:v>
                </c:pt>
                <c:pt idx="4">
                  <c:v>71</c:v>
                </c:pt>
                <c:pt idx="5">
                  <c:v>73</c:v>
                </c:pt>
                <c:pt idx="6">
                  <c:v>67</c:v>
                </c:pt>
                <c:pt idx="7">
                  <c:v>89</c:v>
                </c:pt>
                <c:pt idx="8">
                  <c:v>116</c:v>
                </c:pt>
                <c:pt idx="9" formatCode="General">
                  <c:v>103</c:v>
                </c:pt>
                <c:pt idx="10" formatCode="General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93-AD47-8053-CCE86F38AAF8}"/>
            </c:ext>
          </c:extLst>
        </c:ser>
        <c:ser>
          <c:idx val="11"/>
          <c:order val="11"/>
          <c:tx>
            <c:strRef>
              <c:f>Reason!$A$214</c:f>
              <c:strCache>
                <c:ptCount val="1"/>
                <c:pt idx="0">
                  <c:v>Suspected Drug Dealer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Reason!$B$214:$L$214</c:f>
              <c:numCache>
                <c:formatCode>General</c:formatCode>
                <c:ptCount val="11"/>
                <c:pt idx="0">
                  <c:v>42</c:v>
                </c:pt>
                <c:pt idx="1">
                  <c:v>33</c:v>
                </c:pt>
                <c:pt idx="2">
                  <c:v>35</c:v>
                </c:pt>
                <c:pt idx="3">
                  <c:v>37</c:v>
                </c:pt>
                <c:pt idx="4">
                  <c:v>44</c:v>
                </c:pt>
                <c:pt idx="5">
                  <c:v>35</c:v>
                </c:pt>
                <c:pt idx="6">
                  <c:v>42</c:v>
                </c:pt>
                <c:pt idx="7">
                  <c:v>53</c:v>
                </c:pt>
                <c:pt idx="8">
                  <c:v>20</c:v>
                </c:pt>
                <c:pt idx="9">
                  <c:v>14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293-AD47-8053-CCE86F38AAF8}"/>
            </c:ext>
          </c:extLst>
        </c:ser>
        <c:ser>
          <c:idx val="12"/>
          <c:order val="12"/>
          <c:tx>
            <c:strRef>
              <c:f>Reason!$A$215</c:f>
              <c:strCache>
                <c:ptCount val="1"/>
                <c:pt idx="0">
                  <c:v>Suspected Impaired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Reason!$B$215:$L$215</c:f>
              <c:numCache>
                <c:formatCode>General</c:formatCode>
                <c:ptCount val="11"/>
                <c:pt idx="0">
                  <c:v>5</c:v>
                </c:pt>
                <c:pt idx="1">
                  <c:v>2</c:v>
                </c:pt>
                <c:pt idx="2" formatCode="#,##0">
                  <c:v>3</c:v>
                </c:pt>
                <c:pt idx="3">
                  <c:v>5</c:v>
                </c:pt>
                <c:pt idx="4" formatCode="#,##0">
                  <c:v>1</c:v>
                </c:pt>
                <c:pt idx="6" formatCode="#,##0">
                  <c:v>5</c:v>
                </c:pt>
                <c:pt idx="7" formatCode="#,##0">
                  <c:v>2</c:v>
                </c:pt>
                <c:pt idx="8" formatCode="#,##0">
                  <c:v>1</c:v>
                </c:pt>
                <c:pt idx="9" formatCode="#,##0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293-AD47-8053-CCE86F38AAF8}"/>
            </c:ext>
          </c:extLst>
        </c:ser>
        <c:ser>
          <c:idx val="13"/>
          <c:order val="13"/>
          <c:tx>
            <c:strRef>
              <c:f>Reason!$A$216</c:f>
              <c:strCache>
                <c:ptCount val="1"/>
                <c:pt idx="0">
                  <c:v>Suspected Sexual Offender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Reason!$B$216:$L$216</c:f>
              <c:numCache>
                <c:formatCode>#,##0</c:formatCode>
                <c:ptCount val="11"/>
                <c:pt idx="0" formatCode="General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13</c:v>
                </c:pt>
                <c:pt idx="5" formatCode="General">
                  <c:v>3</c:v>
                </c:pt>
                <c:pt idx="6" formatCode="General">
                  <c:v>5</c:v>
                </c:pt>
                <c:pt idx="7" formatCode="General">
                  <c:v>9</c:v>
                </c:pt>
                <c:pt idx="8" formatCode="General">
                  <c:v>7</c:v>
                </c:pt>
                <c:pt idx="9" formatCode="General">
                  <c:v>6</c:v>
                </c:pt>
                <c:pt idx="10" formatCode="General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293-AD47-8053-CCE86F38AAF8}"/>
            </c:ext>
          </c:extLst>
        </c:ser>
        <c:ser>
          <c:idx val="14"/>
          <c:order val="14"/>
          <c:tx>
            <c:strRef>
              <c:f>Reason!$A$217</c:f>
              <c:strCache>
                <c:ptCount val="1"/>
                <c:pt idx="0">
                  <c:v>Suspicious Activity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Reason!$B$217:$L$217</c:f>
              <c:numCache>
                <c:formatCode>General</c:formatCode>
                <c:ptCount val="11"/>
                <c:pt idx="0">
                  <c:v>84</c:v>
                </c:pt>
                <c:pt idx="1">
                  <c:v>67</c:v>
                </c:pt>
                <c:pt idx="2">
                  <c:v>71</c:v>
                </c:pt>
                <c:pt idx="3">
                  <c:v>69</c:v>
                </c:pt>
                <c:pt idx="4">
                  <c:v>44</c:v>
                </c:pt>
                <c:pt idx="5">
                  <c:v>52</c:v>
                </c:pt>
                <c:pt idx="6">
                  <c:v>52</c:v>
                </c:pt>
                <c:pt idx="7">
                  <c:v>74</c:v>
                </c:pt>
                <c:pt idx="8">
                  <c:v>63</c:v>
                </c:pt>
                <c:pt idx="9">
                  <c:v>63</c:v>
                </c:pt>
                <c:pt idx="10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293-AD47-8053-CCE86F38AAF8}"/>
            </c:ext>
          </c:extLst>
        </c:ser>
        <c:ser>
          <c:idx val="15"/>
          <c:order val="15"/>
          <c:tx>
            <c:strRef>
              <c:f>Reason!$A$218</c:f>
              <c:strCache>
                <c:ptCount val="1"/>
                <c:pt idx="0">
                  <c:v>Theft From Auto Suspect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Reason!$B$218:$L$218</c:f>
              <c:numCache>
                <c:formatCode>General</c:formatCode>
                <c:ptCount val="11"/>
                <c:pt idx="0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293-AD47-8053-CCE86F38AAF8}"/>
            </c:ext>
          </c:extLst>
        </c:ser>
        <c:ser>
          <c:idx val="16"/>
          <c:order val="16"/>
          <c:tx>
            <c:strRef>
              <c:f>Reason!$A$219</c:f>
              <c:strCache>
                <c:ptCount val="1"/>
                <c:pt idx="0">
                  <c:v>Vehicle Act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Reason!$B$202:$L$202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Reason!$B$219:$L$219</c:f>
              <c:numCache>
                <c:formatCode>#,##0</c:formatCode>
                <c:ptCount val="11"/>
                <c:pt idx="0">
                  <c:v>108</c:v>
                </c:pt>
                <c:pt idx="1">
                  <c:v>98</c:v>
                </c:pt>
                <c:pt idx="2">
                  <c:v>88</c:v>
                </c:pt>
                <c:pt idx="3">
                  <c:v>77</c:v>
                </c:pt>
                <c:pt idx="4">
                  <c:v>58</c:v>
                </c:pt>
                <c:pt idx="5">
                  <c:v>42</c:v>
                </c:pt>
                <c:pt idx="6">
                  <c:v>52</c:v>
                </c:pt>
                <c:pt idx="7">
                  <c:v>56</c:v>
                </c:pt>
                <c:pt idx="8">
                  <c:v>35</c:v>
                </c:pt>
                <c:pt idx="9">
                  <c:v>22</c:v>
                </c:pt>
                <c:pt idx="10" formatCode="General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293-AD47-8053-CCE86F38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176544"/>
        <c:axId val="522335392"/>
      </c:lineChart>
      <c:catAx>
        <c:axId val="49217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335392"/>
        <c:crosses val="autoZero"/>
        <c:auto val="1"/>
        <c:lblAlgn val="ctr"/>
        <c:lblOffset val="100"/>
        <c:noMultiLvlLbl val="0"/>
      </c:catAx>
      <c:valAx>
        <c:axId val="52233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7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Vancouver</a:t>
            </a:r>
            <a:r>
              <a:rPr lang="en-US" baseline="0"/>
              <a:t> Reason for 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Reason!$A$2:$A$18</c:f>
              <c:strCache>
                <c:ptCount val="17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Suspected Criminal</c:v>
                </c:pt>
                <c:pt idx="11">
                  <c:v>Suspected Drug Dealer</c:v>
                </c:pt>
                <c:pt idx="12">
                  <c:v>Suspected Impaired</c:v>
                </c:pt>
                <c:pt idx="13">
                  <c:v>Suspected Sexual Offender</c:v>
                </c:pt>
                <c:pt idx="14">
                  <c:v>Suspicious Activity</c:v>
                </c:pt>
                <c:pt idx="15">
                  <c:v>Theft From Auto Suspect</c:v>
                </c:pt>
                <c:pt idx="16">
                  <c:v>Vehicle Act</c:v>
                </c:pt>
              </c:strCache>
            </c:strRef>
          </c:cat>
          <c:val>
            <c:numRef>
              <c:f>Reason!$M$2:$M$18</c:f>
              <c:numCache>
                <c:formatCode>General</c:formatCode>
                <c:ptCount val="17"/>
                <c:pt idx="0">
                  <c:v>852</c:v>
                </c:pt>
                <c:pt idx="1">
                  <c:v>0</c:v>
                </c:pt>
                <c:pt idx="2">
                  <c:v>1931</c:v>
                </c:pt>
                <c:pt idx="3">
                  <c:v>18</c:v>
                </c:pt>
                <c:pt idx="4">
                  <c:v>1756</c:v>
                </c:pt>
                <c:pt idx="5">
                  <c:v>0</c:v>
                </c:pt>
                <c:pt idx="6">
                  <c:v>11516</c:v>
                </c:pt>
                <c:pt idx="7">
                  <c:v>155</c:v>
                </c:pt>
                <c:pt idx="8">
                  <c:v>26897</c:v>
                </c:pt>
                <c:pt idx="9">
                  <c:v>4170</c:v>
                </c:pt>
                <c:pt idx="10">
                  <c:v>13000</c:v>
                </c:pt>
                <c:pt idx="11">
                  <c:v>7722</c:v>
                </c:pt>
                <c:pt idx="12">
                  <c:v>316</c:v>
                </c:pt>
                <c:pt idx="13">
                  <c:v>578</c:v>
                </c:pt>
                <c:pt idx="14">
                  <c:v>21050</c:v>
                </c:pt>
                <c:pt idx="15">
                  <c:v>593</c:v>
                </c:pt>
                <c:pt idx="16">
                  <c:v>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E-F54F-B235-4FA450A40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846448"/>
        <c:axId val="2111848128"/>
      </c:barChart>
      <c:catAx>
        <c:axId val="211184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848128"/>
        <c:crosses val="autoZero"/>
        <c:auto val="1"/>
        <c:lblAlgn val="ctr"/>
        <c:lblOffset val="100"/>
        <c:noMultiLvlLbl val="0"/>
      </c:catAx>
      <c:valAx>
        <c:axId val="21118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84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Nelson </a:t>
            </a:r>
            <a:r>
              <a:rPr lang="en-US" sz="1400" b="0" i="0" u="none" strike="noStrike" baseline="0">
                <a:effectLst/>
              </a:rPr>
              <a:t>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Ethnicity!$T$57</c:f>
              <c:strCache>
                <c:ptCount val="1"/>
                <c:pt idx="0">
                  <c:v>Census 2016%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Ethnicity!$S$58:$S$65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Ethnicity!$T$58:$T$65</c:f>
              <c:numCache>
                <c:formatCode>0.0%</c:formatCode>
                <c:ptCount val="8"/>
                <c:pt idx="0">
                  <c:v>2.7303754266211604E-2</c:v>
                </c:pt>
                <c:pt idx="1">
                  <c:v>5.8508044856167727E-3</c:v>
                </c:pt>
                <c:pt idx="2">
                  <c:v>0.89322281813749393</c:v>
                </c:pt>
                <c:pt idx="3">
                  <c:v>5.8508044856167727E-3</c:v>
                </c:pt>
                <c:pt idx="4">
                  <c:v>5.4607508532423209E-2</c:v>
                </c:pt>
                <c:pt idx="5">
                  <c:v>9.7513408093612868E-4</c:v>
                </c:pt>
                <c:pt idx="6">
                  <c:v>8.2886396879570945E-3</c:v>
                </c:pt>
                <c:pt idx="7">
                  <c:v>4.3881033642125793E-3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D-DC46-AA5C-991CF167C0F9}"/>
            </c:ext>
          </c:extLst>
        </c:ser>
        <c:ser>
          <c:idx val="1"/>
          <c:order val="1"/>
          <c:tx>
            <c:strRef>
              <c:f>Ethnicity!$U$57</c:f>
              <c:strCache>
                <c:ptCount val="1"/>
                <c:pt idx="0">
                  <c:v>2008 - 2017 Street Checks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Ethnicity!$S$58:$S$65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Ethnicity!$U$58:$U$65</c:f>
              <c:numCache>
                <c:formatCode>0.0%</c:formatCode>
                <c:ptCount val="8"/>
                <c:pt idx="0">
                  <c:v>1.2676056338028169E-2</c:v>
                </c:pt>
                <c:pt idx="1">
                  <c:v>1.2676056338028169E-2</c:v>
                </c:pt>
                <c:pt idx="2">
                  <c:v>0.90563380281690142</c:v>
                </c:pt>
                <c:pt idx="3">
                  <c:v>1.2676056338028169E-2</c:v>
                </c:pt>
                <c:pt idx="4">
                  <c:v>3.9436619718309862E-2</c:v>
                </c:pt>
                <c:pt idx="5">
                  <c:v>2.8169014084507044E-3</c:v>
                </c:pt>
                <c:pt idx="6">
                  <c:v>5.6338028169014088E-3</c:v>
                </c:pt>
                <c:pt idx="7">
                  <c:v>8.4507042253521118E-3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D-DC46-AA5C-991CF167C0F9}"/>
            </c:ext>
          </c:extLst>
        </c:ser>
        <c:ser>
          <c:idx val="2"/>
          <c:order val="2"/>
          <c:tx>
            <c:strRef>
              <c:f>Ethnicity!$V$57</c:f>
              <c:strCache>
                <c:ptCount val="1"/>
                <c:pt idx="0">
                  <c:v>2017 Street Checks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Ethnicity!$S$58:$S$65</c:f>
              <c:strCache>
                <c:ptCount val="8"/>
                <c:pt idx="0">
                  <c:v>Asian</c:v>
                </c:pt>
                <c:pt idx="1">
                  <c:v>Black</c:v>
                </c:pt>
                <c:pt idx="2">
                  <c:v>Caucasian</c:v>
                </c:pt>
                <c:pt idx="3">
                  <c:v>Hispanic</c:v>
                </c:pt>
                <c:pt idx="4">
                  <c:v>Indigenous</c:v>
                </c:pt>
                <c:pt idx="5">
                  <c:v>Middle Eastern</c:v>
                </c:pt>
                <c:pt idx="6">
                  <c:v>South Asian</c:v>
                </c:pt>
                <c:pt idx="7">
                  <c:v>Other</c:v>
                </c:pt>
              </c:strCache>
            </c:strRef>
          </c:cat>
          <c:val>
            <c:numRef>
              <c:f>Ethnicity!$V$58:$V$65</c:f>
              <c:numCache>
                <c:formatCode>0.0%</c:formatCode>
                <c:ptCount val="8"/>
                <c:pt idx="0">
                  <c:v>3.8461538461538464E-2</c:v>
                </c:pt>
                <c:pt idx="1">
                  <c:v>0</c:v>
                </c:pt>
                <c:pt idx="2">
                  <c:v>0.90384615384615385</c:v>
                </c:pt>
                <c:pt idx="3">
                  <c:v>0</c:v>
                </c:pt>
                <c:pt idx="4">
                  <c:v>5.7692307692307696E-2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D-DC46-AA5C-991CF167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926800"/>
        <c:axId val="1252731872"/>
      </c:barChart>
      <c:catAx>
        <c:axId val="12529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31872"/>
        <c:crosses val="autoZero"/>
        <c:auto val="1"/>
        <c:lblAlgn val="ctr"/>
        <c:lblOffset val="100"/>
        <c:noMultiLvlLbl val="0"/>
      </c:catAx>
      <c:valAx>
        <c:axId val="12527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9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Abbotsford Reason for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Reason!$A$22:$A$38</c:f>
              <c:strCache>
                <c:ptCount val="17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Suspected Criminal</c:v>
                </c:pt>
                <c:pt idx="11">
                  <c:v>Suspected Drug Dealer</c:v>
                </c:pt>
                <c:pt idx="12">
                  <c:v>Suspected Impaired</c:v>
                </c:pt>
                <c:pt idx="13">
                  <c:v>Suspected Sexual Offender</c:v>
                </c:pt>
                <c:pt idx="14">
                  <c:v>Suspicious Activity</c:v>
                </c:pt>
                <c:pt idx="15">
                  <c:v>Theft From Auto Suspect</c:v>
                </c:pt>
                <c:pt idx="16">
                  <c:v>Vehicle Act</c:v>
                </c:pt>
              </c:strCache>
            </c:strRef>
          </c:cat>
          <c:val>
            <c:numRef>
              <c:f>Reason!$M$22:$M$38</c:f>
              <c:numCache>
                <c:formatCode>General</c:formatCode>
                <c:ptCount val="17"/>
                <c:pt idx="0">
                  <c:v>226</c:v>
                </c:pt>
                <c:pt idx="1">
                  <c:v>0</c:v>
                </c:pt>
                <c:pt idx="2">
                  <c:v>749</c:v>
                </c:pt>
                <c:pt idx="3">
                  <c:v>6</c:v>
                </c:pt>
                <c:pt idx="4">
                  <c:v>89</c:v>
                </c:pt>
                <c:pt idx="5">
                  <c:v>0</c:v>
                </c:pt>
                <c:pt idx="6">
                  <c:v>1518</c:v>
                </c:pt>
                <c:pt idx="7">
                  <c:v>43</c:v>
                </c:pt>
                <c:pt idx="8">
                  <c:v>3509</c:v>
                </c:pt>
                <c:pt idx="9">
                  <c:v>668</c:v>
                </c:pt>
                <c:pt idx="10">
                  <c:v>3593</c:v>
                </c:pt>
                <c:pt idx="11">
                  <c:v>1184</c:v>
                </c:pt>
                <c:pt idx="12">
                  <c:v>40</c:v>
                </c:pt>
                <c:pt idx="13">
                  <c:v>143</c:v>
                </c:pt>
                <c:pt idx="14">
                  <c:v>2951</c:v>
                </c:pt>
                <c:pt idx="15">
                  <c:v>76</c:v>
                </c:pt>
                <c:pt idx="16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B-9845-977D-19CA725F0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8260400"/>
        <c:axId val="2106941344"/>
      </c:barChart>
      <c:catAx>
        <c:axId val="210826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941344"/>
        <c:crosses val="autoZero"/>
        <c:auto val="1"/>
        <c:lblAlgn val="ctr"/>
        <c:lblOffset val="100"/>
        <c:noMultiLvlLbl val="0"/>
      </c:catAx>
      <c:valAx>
        <c:axId val="210694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6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Saanich Reason for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Reason!$A$42:$A$58</c:f>
              <c:strCache>
                <c:ptCount val="17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Suspected Criminal</c:v>
                </c:pt>
                <c:pt idx="11">
                  <c:v>Suspected Drug Dealer</c:v>
                </c:pt>
                <c:pt idx="12">
                  <c:v>Suspected Impaired</c:v>
                </c:pt>
                <c:pt idx="13">
                  <c:v>Suspected Sexual Offender</c:v>
                </c:pt>
                <c:pt idx="14">
                  <c:v>Suspicious Activity</c:v>
                </c:pt>
                <c:pt idx="15">
                  <c:v>Theft From Auto Suspect</c:v>
                </c:pt>
                <c:pt idx="16">
                  <c:v>Vehicle Act</c:v>
                </c:pt>
              </c:strCache>
            </c:strRef>
          </c:cat>
          <c:val>
            <c:numRef>
              <c:f>Reason!$M$42:$M$58</c:f>
              <c:numCache>
                <c:formatCode>General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32</c:v>
                </c:pt>
                <c:pt idx="5">
                  <c:v>0</c:v>
                </c:pt>
                <c:pt idx="6">
                  <c:v>132</c:v>
                </c:pt>
                <c:pt idx="7">
                  <c:v>0</c:v>
                </c:pt>
                <c:pt idx="8">
                  <c:v>223</c:v>
                </c:pt>
                <c:pt idx="9">
                  <c:v>5</c:v>
                </c:pt>
                <c:pt idx="10">
                  <c:v>88</c:v>
                </c:pt>
                <c:pt idx="11">
                  <c:v>82</c:v>
                </c:pt>
                <c:pt idx="12">
                  <c:v>11</c:v>
                </c:pt>
                <c:pt idx="13">
                  <c:v>0</c:v>
                </c:pt>
                <c:pt idx="14">
                  <c:v>209</c:v>
                </c:pt>
                <c:pt idx="15">
                  <c:v>4</c:v>
                </c:pt>
                <c:pt idx="1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9-8A43-A0F6-1A24029E0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0204000"/>
        <c:axId val="2140268880"/>
      </c:barChart>
      <c:catAx>
        <c:axId val="21402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268880"/>
        <c:crosses val="autoZero"/>
        <c:auto val="1"/>
        <c:lblAlgn val="ctr"/>
        <c:lblOffset val="100"/>
        <c:noMultiLvlLbl val="0"/>
      </c:catAx>
      <c:valAx>
        <c:axId val="214026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20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Reason for</a:t>
            </a:r>
            <a:r>
              <a:rPr lang="en-US" baseline="0"/>
              <a:t> 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Reason!$A$62:$A$78</c:f>
              <c:strCache>
                <c:ptCount val="17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Suspected Criminal</c:v>
                </c:pt>
                <c:pt idx="11">
                  <c:v>Suspected Drug Dealer</c:v>
                </c:pt>
                <c:pt idx="12">
                  <c:v>Suspected Impaired</c:v>
                </c:pt>
                <c:pt idx="13">
                  <c:v>Suspected Sexual Offender</c:v>
                </c:pt>
                <c:pt idx="14">
                  <c:v>Suspicious Activity</c:v>
                </c:pt>
                <c:pt idx="15">
                  <c:v>Theft From Auto Suspect</c:v>
                </c:pt>
                <c:pt idx="16">
                  <c:v>Vehicle Act</c:v>
                </c:pt>
              </c:strCache>
            </c:strRef>
          </c:cat>
          <c:val>
            <c:numRef>
              <c:f>Reason!$M$62:$M$78</c:f>
              <c:numCache>
                <c:formatCode>General</c:formatCode>
                <c:ptCount val="17"/>
                <c:pt idx="0">
                  <c:v>134</c:v>
                </c:pt>
                <c:pt idx="1">
                  <c:v>0</c:v>
                </c:pt>
                <c:pt idx="2">
                  <c:v>282</c:v>
                </c:pt>
                <c:pt idx="3">
                  <c:v>3</c:v>
                </c:pt>
                <c:pt idx="4">
                  <c:v>33</c:v>
                </c:pt>
                <c:pt idx="5">
                  <c:v>0</c:v>
                </c:pt>
                <c:pt idx="6">
                  <c:v>464</c:v>
                </c:pt>
                <c:pt idx="7">
                  <c:v>17</c:v>
                </c:pt>
                <c:pt idx="8">
                  <c:v>581</c:v>
                </c:pt>
                <c:pt idx="9">
                  <c:v>46</c:v>
                </c:pt>
                <c:pt idx="10">
                  <c:v>1256</c:v>
                </c:pt>
                <c:pt idx="11">
                  <c:v>562</c:v>
                </c:pt>
                <c:pt idx="12">
                  <c:v>17</c:v>
                </c:pt>
                <c:pt idx="13">
                  <c:v>63</c:v>
                </c:pt>
                <c:pt idx="14">
                  <c:v>914</c:v>
                </c:pt>
                <c:pt idx="15">
                  <c:v>53</c:v>
                </c:pt>
                <c:pt idx="16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B-9940-8425-16934CCD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0494496"/>
        <c:axId val="2140399488"/>
      </c:barChart>
      <c:catAx>
        <c:axId val="21404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399488"/>
        <c:crosses val="autoZero"/>
        <c:auto val="1"/>
        <c:lblAlgn val="ctr"/>
        <c:lblOffset val="100"/>
        <c:noMultiLvlLbl val="0"/>
      </c:catAx>
      <c:valAx>
        <c:axId val="214039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49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Westminster Reason for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Reason!$A$102:$A$118</c:f>
              <c:strCache>
                <c:ptCount val="17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Suspected Criminal</c:v>
                </c:pt>
                <c:pt idx="11">
                  <c:v>Suspected Drug Dealer</c:v>
                </c:pt>
                <c:pt idx="12">
                  <c:v>Suspected Impaired</c:v>
                </c:pt>
                <c:pt idx="13">
                  <c:v>Suspected Sexual Offender</c:v>
                </c:pt>
                <c:pt idx="14">
                  <c:v>Suspicious Activity</c:v>
                </c:pt>
                <c:pt idx="15">
                  <c:v>Theft From Auto Suspect</c:v>
                </c:pt>
                <c:pt idx="16">
                  <c:v>Vehicle Act</c:v>
                </c:pt>
              </c:strCache>
            </c:strRef>
          </c:cat>
          <c:val>
            <c:numRef>
              <c:f>Reason!$M$102:$M$118</c:f>
              <c:numCache>
                <c:formatCode>General</c:formatCode>
                <c:ptCount val="17"/>
                <c:pt idx="0">
                  <c:v>90</c:v>
                </c:pt>
                <c:pt idx="1">
                  <c:v>0</c:v>
                </c:pt>
                <c:pt idx="2">
                  <c:v>355</c:v>
                </c:pt>
                <c:pt idx="3">
                  <c:v>2</c:v>
                </c:pt>
                <c:pt idx="4">
                  <c:v>167</c:v>
                </c:pt>
                <c:pt idx="5">
                  <c:v>0</c:v>
                </c:pt>
                <c:pt idx="6">
                  <c:v>669</c:v>
                </c:pt>
                <c:pt idx="7">
                  <c:v>37</c:v>
                </c:pt>
                <c:pt idx="8">
                  <c:v>3129</c:v>
                </c:pt>
                <c:pt idx="9">
                  <c:v>167</c:v>
                </c:pt>
                <c:pt idx="10">
                  <c:v>1543</c:v>
                </c:pt>
                <c:pt idx="11">
                  <c:v>999</c:v>
                </c:pt>
                <c:pt idx="12">
                  <c:v>37</c:v>
                </c:pt>
                <c:pt idx="13">
                  <c:v>68</c:v>
                </c:pt>
                <c:pt idx="14">
                  <c:v>1159</c:v>
                </c:pt>
                <c:pt idx="15">
                  <c:v>30</c:v>
                </c:pt>
                <c:pt idx="16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B-E845-A3A9-E1DB658B4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8045776"/>
        <c:axId val="2107195216"/>
      </c:barChart>
      <c:catAx>
        <c:axId val="210804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195216"/>
        <c:crosses val="autoZero"/>
        <c:auto val="1"/>
        <c:lblAlgn val="ctr"/>
        <c:lblOffset val="100"/>
        <c:noMultiLvlLbl val="0"/>
      </c:catAx>
      <c:valAx>
        <c:axId val="210719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04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 Moody Reason for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Reason!$A$142:$A$158</c:f>
              <c:strCache>
                <c:ptCount val="17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Suspected Criminal</c:v>
                </c:pt>
                <c:pt idx="11">
                  <c:v>Suspected Drug Dealer</c:v>
                </c:pt>
                <c:pt idx="12">
                  <c:v>Suspected Impaired</c:v>
                </c:pt>
                <c:pt idx="13">
                  <c:v>Suspected Sexual Offender</c:v>
                </c:pt>
                <c:pt idx="14">
                  <c:v>Suspicious Activity</c:v>
                </c:pt>
                <c:pt idx="15">
                  <c:v>Theft From Auto Suspect</c:v>
                </c:pt>
                <c:pt idx="16">
                  <c:v>Vehicle Act</c:v>
                </c:pt>
              </c:strCache>
            </c:strRef>
          </c:cat>
          <c:val>
            <c:numRef>
              <c:f>Reason!$M$142:$M$158</c:f>
              <c:numCache>
                <c:formatCode>General</c:formatCode>
                <c:ptCount val="17"/>
                <c:pt idx="0">
                  <c:v>21</c:v>
                </c:pt>
                <c:pt idx="1">
                  <c:v>1</c:v>
                </c:pt>
                <c:pt idx="2">
                  <c:v>452</c:v>
                </c:pt>
                <c:pt idx="3">
                  <c:v>2</c:v>
                </c:pt>
                <c:pt idx="4">
                  <c:v>36</c:v>
                </c:pt>
                <c:pt idx="5">
                  <c:v>0</c:v>
                </c:pt>
                <c:pt idx="6">
                  <c:v>320</c:v>
                </c:pt>
                <c:pt idx="7">
                  <c:v>10</c:v>
                </c:pt>
                <c:pt idx="8">
                  <c:v>559</c:v>
                </c:pt>
                <c:pt idx="9">
                  <c:v>32</c:v>
                </c:pt>
                <c:pt idx="10">
                  <c:v>785</c:v>
                </c:pt>
                <c:pt idx="11">
                  <c:v>369</c:v>
                </c:pt>
                <c:pt idx="12">
                  <c:v>16</c:v>
                </c:pt>
                <c:pt idx="13">
                  <c:v>23</c:v>
                </c:pt>
                <c:pt idx="14">
                  <c:v>502</c:v>
                </c:pt>
                <c:pt idx="15">
                  <c:v>18</c:v>
                </c:pt>
                <c:pt idx="16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4-5F4D-BC2A-9406273BA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6068128"/>
        <c:axId val="2141090976"/>
      </c:barChart>
      <c:catAx>
        <c:axId val="210606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090976"/>
        <c:crosses val="autoZero"/>
        <c:auto val="1"/>
        <c:lblAlgn val="ctr"/>
        <c:lblOffset val="100"/>
        <c:noMultiLvlLbl val="0"/>
      </c:catAx>
      <c:valAx>
        <c:axId val="214109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0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Saanich Reason for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Reason!$A$162:$A$178</c:f>
              <c:strCache>
                <c:ptCount val="17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Other/No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Suspected Criminal</c:v>
                </c:pt>
                <c:pt idx="11">
                  <c:v>Suspected Drug Dealer</c:v>
                </c:pt>
                <c:pt idx="12">
                  <c:v>Suspected Impaired</c:v>
                </c:pt>
                <c:pt idx="13">
                  <c:v>Suspected Sexual Offender</c:v>
                </c:pt>
                <c:pt idx="14">
                  <c:v>Suspicious Activity</c:v>
                </c:pt>
                <c:pt idx="15">
                  <c:v>Theft From Auto Suspect</c:v>
                </c:pt>
                <c:pt idx="16">
                  <c:v>Vehicle Act</c:v>
                </c:pt>
              </c:strCache>
            </c:strRef>
          </c:cat>
          <c:val>
            <c:numRef>
              <c:f>Reason!$M$162:$M$178</c:f>
              <c:numCache>
                <c:formatCode>General</c:formatCode>
                <c:ptCount val="17"/>
                <c:pt idx="0">
                  <c:v>26</c:v>
                </c:pt>
                <c:pt idx="1">
                  <c:v>3</c:v>
                </c:pt>
                <c:pt idx="2">
                  <c:v>71</c:v>
                </c:pt>
                <c:pt idx="3">
                  <c:v>3</c:v>
                </c:pt>
                <c:pt idx="4">
                  <c:v>33</c:v>
                </c:pt>
                <c:pt idx="5">
                  <c:v>35</c:v>
                </c:pt>
                <c:pt idx="6">
                  <c:v>490</c:v>
                </c:pt>
                <c:pt idx="7">
                  <c:v>5</c:v>
                </c:pt>
                <c:pt idx="8">
                  <c:v>902</c:v>
                </c:pt>
                <c:pt idx="9">
                  <c:v>25</c:v>
                </c:pt>
                <c:pt idx="10">
                  <c:v>595</c:v>
                </c:pt>
                <c:pt idx="11">
                  <c:v>213</c:v>
                </c:pt>
                <c:pt idx="12">
                  <c:v>20</c:v>
                </c:pt>
                <c:pt idx="13">
                  <c:v>27</c:v>
                </c:pt>
                <c:pt idx="14">
                  <c:v>609</c:v>
                </c:pt>
                <c:pt idx="15">
                  <c:v>38</c:v>
                </c:pt>
                <c:pt idx="16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5-224B-8BE0-E4BD9A6B0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3403104"/>
        <c:axId val="2113357152"/>
      </c:barChart>
      <c:catAx>
        <c:axId val="21134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57152"/>
        <c:crosses val="autoZero"/>
        <c:auto val="1"/>
        <c:lblAlgn val="ctr"/>
        <c:lblOffset val="100"/>
        <c:noMultiLvlLbl val="0"/>
      </c:catAx>
      <c:valAx>
        <c:axId val="211335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40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Victoria and Esquimalt</a:t>
            </a:r>
            <a:r>
              <a:rPr lang="en-US" baseline="0"/>
              <a:t> Reason for Street Checks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Reason!$A$182:$A$199</c:f>
              <c:strCache>
                <c:ptCount val="18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Prostitution (DISC)</c:v>
                </c:pt>
                <c:pt idx="11">
                  <c:v>Suspected Criminal</c:v>
                </c:pt>
                <c:pt idx="12">
                  <c:v>Suspected Drug Dealer</c:v>
                </c:pt>
                <c:pt idx="13">
                  <c:v>Suspected Impaired</c:v>
                </c:pt>
                <c:pt idx="14">
                  <c:v>Suspected Sexual Offender</c:v>
                </c:pt>
                <c:pt idx="15">
                  <c:v>Suspicious Activity</c:v>
                </c:pt>
                <c:pt idx="16">
                  <c:v>Theft From Auto Suspect</c:v>
                </c:pt>
                <c:pt idx="17">
                  <c:v>Vehicle Act</c:v>
                </c:pt>
              </c:strCache>
            </c:strRef>
          </c:cat>
          <c:val>
            <c:numRef>
              <c:f>Reason!$N$182:$N$199</c:f>
              <c:numCache>
                <c:formatCode>General</c:formatCode>
                <c:ptCount val="18"/>
                <c:pt idx="0">
                  <c:v>276</c:v>
                </c:pt>
                <c:pt idx="1">
                  <c:v>0</c:v>
                </c:pt>
                <c:pt idx="2">
                  <c:v>719</c:v>
                </c:pt>
                <c:pt idx="3">
                  <c:v>2</c:v>
                </c:pt>
                <c:pt idx="4">
                  <c:v>267</c:v>
                </c:pt>
                <c:pt idx="5">
                  <c:v>86</c:v>
                </c:pt>
                <c:pt idx="6">
                  <c:v>3463</c:v>
                </c:pt>
                <c:pt idx="7">
                  <c:v>21</c:v>
                </c:pt>
                <c:pt idx="8">
                  <c:v>4694</c:v>
                </c:pt>
                <c:pt idx="9">
                  <c:v>1290</c:v>
                </c:pt>
                <c:pt idx="10">
                  <c:v>122</c:v>
                </c:pt>
                <c:pt idx="11">
                  <c:v>5975</c:v>
                </c:pt>
                <c:pt idx="12">
                  <c:v>4583</c:v>
                </c:pt>
                <c:pt idx="13">
                  <c:v>62</c:v>
                </c:pt>
                <c:pt idx="14">
                  <c:v>633</c:v>
                </c:pt>
                <c:pt idx="15">
                  <c:v>2682</c:v>
                </c:pt>
                <c:pt idx="16">
                  <c:v>146</c:v>
                </c:pt>
                <c:pt idx="17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8-2F4D-9371-D70767AC9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889360"/>
        <c:axId val="2141137424"/>
      </c:barChart>
      <c:catAx>
        <c:axId val="213988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137424"/>
        <c:crosses val="autoZero"/>
        <c:auto val="1"/>
        <c:lblAlgn val="ctr"/>
        <c:lblOffset val="100"/>
        <c:noMultiLvlLbl val="0"/>
      </c:catAx>
      <c:valAx>
        <c:axId val="21411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88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Vancouver Reason for Street Checks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Reason!$A$203:$A$219</c:f>
              <c:strCache>
                <c:ptCount val="17"/>
                <c:pt idx="0">
                  <c:v>Break And Enter Suspect</c:v>
                </c:pt>
                <c:pt idx="1">
                  <c:v>Check Well-Being</c:v>
                </c:pt>
                <c:pt idx="2">
                  <c:v>Gang Affiliation</c:v>
                </c:pt>
                <c:pt idx="3">
                  <c:v>Hitchhiker</c:v>
                </c:pt>
                <c:pt idx="4">
                  <c:v>Liquor Act</c:v>
                </c:pt>
                <c:pt idx="5">
                  <c:v>Not Specified</c:v>
                </c:pt>
                <c:pt idx="6">
                  <c:v>Other</c:v>
                </c:pt>
                <c:pt idx="7">
                  <c:v>Out Of Province Warrant</c:v>
                </c:pt>
                <c:pt idx="8">
                  <c:v>Problem Oriented Policing</c:v>
                </c:pt>
                <c:pt idx="9">
                  <c:v>Sexual Services</c:v>
                </c:pt>
                <c:pt idx="10">
                  <c:v>Suspected Criminal</c:v>
                </c:pt>
                <c:pt idx="11">
                  <c:v>Suspected Drug Dealer</c:v>
                </c:pt>
                <c:pt idx="12">
                  <c:v>Suspected Impaired</c:v>
                </c:pt>
                <c:pt idx="13">
                  <c:v>Suspected Sexual Offender</c:v>
                </c:pt>
                <c:pt idx="14">
                  <c:v>Suspicious Activity</c:v>
                </c:pt>
                <c:pt idx="15">
                  <c:v>Theft From Auto Suspect</c:v>
                </c:pt>
                <c:pt idx="16">
                  <c:v>Vehicle Act</c:v>
                </c:pt>
              </c:strCache>
            </c:strRef>
          </c:cat>
          <c:val>
            <c:numRef>
              <c:f>Reason!$M$203:$M$219</c:f>
              <c:numCache>
                <c:formatCode>General</c:formatCode>
                <c:ptCount val="17"/>
                <c:pt idx="0">
                  <c:v>93</c:v>
                </c:pt>
                <c:pt idx="1">
                  <c:v>9</c:v>
                </c:pt>
                <c:pt idx="2">
                  <c:v>396</c:v>
                </c:pt>
                <c:pt idx="3">
                  <c:v>30</c:v>
                </c:pt>
                <c:pt idx="4">
                  <c:v>43</c:v>
                </c:pt>
                <c:pt idx="5">
                  <c:v>1</c:v>
                </c:pt>
                <c:pt idx="6">
                  <c:v>638</c:v>
                </c:pt>
                <c:pt idx="7">
                  <c:v>27</c:v>
                </c:pt>
                <c:pt idx="8">
                  <c:v>570</c:v>
                </c:pt>
                <c:pt idx="9">
                  <c:v>25</c:v>
                </c:pt>
                <c:pt idx="10">
                  <c:v>986</c:v>
                </c:pt>
                <c:pt idx="11">
                  <c:v>368</c:v>
                </c:pt>
                <c:pt idx="12">
                  <c:v>28</c:v>
                </c:pt>
                <c:pt idx="13">
                  <c:v>74</c:v>
                </c:pt>
                <c:pt idx="14">
                  <c:v>737</c:v>
                </c:pt>
                <c:pt idx="15">
                  <c:v>50</c:v>
                </c:pt>
                <c:pt idx="16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0-A94A-877F-16993F9F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157888"/>
        <c:axId val="2140619136"/>
      </c:barChart>
      <c:catAx>
        <c:axId val="20801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619136"/>
        <c:crosses val="autoZero"/>
        <c:auto val="1"/>
        <c:lblAlgn val="ctr"/>
        <c:lblOffset val="100"/>
        <c:noMultiLvlLbl val="0"/>
      </c:catAx>
      <c:valAx>
        <c:axId val="214061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1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18" Type="http://schemas.openxmlformats.org/officeDocument/2006/relationships/chart" Target="../charts/chart7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17" Type="http://schemas.openxmlformats.org/officeDocument/2006/relationships/chart" Target="../charts/chart77.xml"/><Relationship Id="rId2" Type="http://schemas.openxmlformats.org/officeDocument/2006/relationships/chart" Target="../charts/chart62.xml"/><Relationship Id="rId16" Type="http://schemas.openxmlformats.org/officeDocument/2006/relationships/chart" Target="../charts/chart76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13" Type="http://schemas.openxmlformats.org/officeDocument/2006/relationships/chart" Target="../charts/chart92.xml"/><Relationship Id="rId18" Type="http://schemas.openxmlformats.org/officeDocument/2006/relationships/chart" Target="../charts/chart97.xml"/><Relationship Id="rId3" Type="http://schemas.openxmlformats.org/officeDocument/2006/relationships/chart" Target="../charts/chart82.xml"/><Relationship Id="rId7" Type="http://schemas.openxmlformats.org/officeDocument/2006/relationships/chart" Target="../charts/chart86.xml"/><Relationship Id="rId12" Type="http://schemas.openxmlformats.org/officeDocument/2006/relationships/chart" Target="../charts/chart91.xml"/><Relationship Id="rId17" Type="http://schemas.openxmlformats.org/officeDocument/2006/relationships/chart" Target="../charts/chart96.xml"/><Relationship Id="rId2" Type="http://schemas.openxmlformats.org/officeDocument/2006/relationships/chart" Target="../charts/chart81.xml"/><Relationship Id="rId16" Type="http://schemas.openxmlformats.org/officeDocument/2006/relationships/chart" Target="../charts/chart95.xml"/><Relationship Id="rId1" Type="http://schemas.openxmlformats.org/officeDocument/2006/relationships/chart" Target="../charts/chart80.xml"/><Relationship Id="rId6" Type="http://schemas.openxmlformats.org/officeDocument/2006/relationships/chart" Target="../charts/chart85.xml"/><Relationship Id="rId11" Type="http://schemas.openxmlformats.org/officeDocument/2006/relationships/chart" Target="../charts/chart90.xml"/><Relationship Id="rId5" Type="http://schemas.openxmlformats.org/officeDocument/2006/relationships/chart" Target="../charts/chart84.xml"/><Relationship Id="rId15" Type="http://schemas.openxmlformats.org/officeDocument/2006/relationships/chart" Target="../charts/chart94.xml"/><Relationship Id="rId10" Type="http://schemas.openxmlformats.org/officeDocument/2006/relationships/chart" Target="../charts/chart89.xml"/><Relationship Id="rId4" Type="http://schemas.openxmlformats.org/officeDocument/2006/relationships/chart" Target="../charts/chart83.xml"/><Relationship Id="rId9" Type="http://schemas.openxmlformats.org/officeDocument/2006/relationships/chart" Target="../charts/chart88.xml"/><Relationship Id="rId14" Type="http://schemas.openxmlformats.org/officeDocument/2006/relationships/chart" Target="../charts/chart9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165099</xdr:colOff>
      <xdr:row>13</xdr:row>
      <xdr:rowOff>196850</xdr:rowOff>
    </xdr:from>
    <xdr:to>
      <xdr:col>12</xdr:col>
      <xdr:colOff>726016</xdr:colOff>
      <xdr:row>47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56BD679-4503-A744-8352-51AA439C6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958850</xdr:colOff>
      <xdr:row>13</xdr:row>
      <xdr:rowOff>196850</xdr:rowOff>
    </xdr:from>
    <xdr:to>
      <xdr:col>25</xdr:col>
      <xdr:colOff>146050</xdr:colOff>
      <xdr:row>40</xdr:row>
      <xdr:rowOff>196850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8E10B2A-4DA5-0741-8D24-1077E8A2D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958850</xdr:colOff>
      <xdr:row>41</xdr:row>
      <xdr:rowOff>184150</xdr:rowOff>
    </xdr:from>
    <xdr:to>
      <xdr:col>25</xdr:col>
      <xdr:colOff>146050</xdr:colOff>
      <xdr:row>68</xdr:row>
      <xdr:rowOff>184150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A214C43-07F7-8E41-BDA5-E4B6F962D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1</xdr:row>
      <xdr:rowOff>0</xdr:rowOff>
    </xdr:from>
    <xdr:to>
      <xdr:col>16</xdr:col>
      <xdr:colOff>57150</xdr:colOff>
      <xdr:row>25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BDBF4F-7691-6F40-8AC4-19877452B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7620</xdr:rowOff>
    </xdr:from>
    <xdr:to>
      <xdr:col>27</xdr:col>
      <xdr:colOff>433070</xdr:colOff>
      <xdr:row>13</xdr:row>
      <xdr:rowOff>58420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37C017-F6BA-FA47-A6CE-95E7AD73F1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12</xdr:row>
      <xdr:rowOff>198120</xdr:rowOff>
    </xdr:from>
    <xdr:to>
      <xdr:col>27</xdr:col>
      <xdr:colOff>435610</xdr:colOff>
      <xdr:row>26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D1BE9B-9B98-8F45-B24B-A346E29640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25</xdr:row>
      <xdr:rowOff>200660</xdr:rowOff>
    </xdr:from>
    <xdr:to>
      <xdr:col>27</xdr:col>
      <xdr:colOff>435610</xdr:colOff>
      <xdr:row>39</xdr:row>
      <xdr:rowOff>86360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BED82C-FB09-F54C-A71E-24EDDCFE2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39</xdr:row>
      <xdr:rowOff>2540</xdr:rowOff>
    </xdr:from>
    <xdr:to>
      <xdr:col>27</xdr:col>
      <xdr:colOff>433070</xdr:colOff>
      <xdr:row>52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821E67-F945-0347-BC4F-F5141267F3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435610</xdr:colOff>
      <xdr:row>65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9DC8991-6EA5-914A-A021-F0EA31E2D2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64</xdr:row>
      <xdr:rowOff>193040</xdr:rowOff>
    </xdr:from>
    <xdr:to>
      <xdr:col>27</xdr:col>
      <xdr:colOff>430530</xdr:colOff>
      <xdr:row>78</xdr:row>
      <xdr:rowOff>78740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4BDBB8B-CFD7-C646-9D01-6E1221776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1270</xdr:colOff>
      <xdr:row>103</xdr:row>
      <xdr:rowOff>187960</xdr:rowOff>
    </xdr:from>
    <xdr:to>
      <xdr:col>27</xdr:col>
      <xdr:colOff>443230</xdr:colOff>
      <xdr:row>117</xdr:row>
      <xdr:rowOff>73660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BA67F3B-B09A-6D4A-973F-22D93DC9A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117</xdr:row>
      <xdr:rowOff>12700</xdr:rowOff>
    </xdr:from>
    <xdr:to>
      <xdr:col>27</xdr:col>
      <xdr:colOff>440690</xdr:colOff>
      <xdr:row>130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35D56B4-E8DF-B847-AFF6-41E3B54C1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3810</xdr:colOff>
      <xdr:row>129</xdr:row>
      <xdr:rowOff>198120</xdr:rowOff>
    </xdr:from>
    <xdr:to>
      <xdr:col>27</xdr:col>
      <xdr:colOff>445770</xdr:colOff>
      <xdr:row>143</xdr:row>
      <xdr:rowOff>83820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0A1E29D-B3A3-5040-9327-61BEB2F05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142</xdr:row>
      <xdr:rowOff>190500</xdr:rowOff>
    </xdr:from>
    <xdr:to>
      <xdr:col>27</xdr:col>
      <xdr:colOff>438150</xdr:colOff>
      <xdr:row>156</xdr:row>
      <xdr:rowOff>73660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6C8C1CF-273B-4740-A3A0-51EF4B032A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155</xdr:row>
      <xdr:rowOff>198120</xdr:rowOff>
    </xdr:from>
    <xdr:to>
      <xdr:col>27</xdr:col>
      <xdr:colOff>438150</xdr:colOff>
      <xdr:row>169</xdr:row>
      <xdr:rowOff>83820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567BED5-3518-6A44-A12A-FF23CC1BD2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168</xdr:row>
      <xdr:rowOff>198120</xdr:rowOff>
    </xdr:from>
    <xdr:to>
      <xdr:col>27</xdr:col>
      <xdr:colOff>440690</xdr:colOff>
      <xdr:row>182</xdr:row>
      <xdr:rowOff>83820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D236458-FDC9-6148-A380-840A2DDB7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181</xdr:row>
      <xdr:rowOff>198120</xdr:rowOff>
    </xdr:from>
    <xdr:to>
      <xdr:col>27</xdr:col>
      <xdr:colOff>440690</xdr:colOff>
      <xdr:row>195</xdr:row>
      <xdr:rowOff>83820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D70163F-34AA-0A46-B2FB-4CE69CE37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3810</xdr:colOff>
      <xdr:row>195</xdr:row>
      <xdr:rowOff>0</xdr:rowOff>
    </xdr:from>
    <xdr:to>
      <xdr:col>27</xdr:col>
      <xdr:colOff>445770</xdr:colOff>
      <xdr:row>208</xdr:row>
      <xdr:rowOff>88900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167B793-7512-BE4F-91E4-B5A7DA18F4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3810</xdr:colOff>
      <xdr:row>207</xdr:row>
      <xdr:rowOff>198120</xdr:rowOff>
    </xdr:from>
    <xdr:to>
      <xdr:col>27</xdr:col>
      <xdr:colOff>445770</xdr:colOff>
      <xdr:row>221</xdr:row>
      <xdr:rowOff>83820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EB5DB2E-5CC4-B844-897D-CDAF386AB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3810</xdr:colOff>
      <xdr:row>221</xdr:row>
      <xdr:rowOff>0</xdr:rowOff>
    </xdr:from>
    <xdr:to>
      <xdr:col>27</xdr:col>
      <xdr:colOff>445770</xdr:colOff>
      <xdr:row>234</xdr:row>
      <xdr:rowOff>88900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1BF3AE4-C90C-344C-8CF1-7FE490AD1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259</xdr:row>
      <xdr:rowOff>187960</xdr:rowOff>
    </xdr:from>
    <xdr:to>
      <xdr:col>27</xdr:col>
      <xdr:colOff>438150</xdr:colOff>
      <xdr:row>273</xdr:row>
      <xdr:rowOff>73660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27EE996-D334-4944-8ADD-B77176EF05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273</xdr:row>
      <xdr:rowOff>0</xdr:rowOff>
    </xdr:from>
    <xdr:to>
      <xdr:col>27</xdr:col>
      <xdr:colOff>438150</xdr:colOff>
      <xdr:row>286</xdr:row>
      <xdr:rowOff>88900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3D08620-87D4-2F4F-BCCD-F5E064E19E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31</xdr:row>
      <xdr:rowOff>0</xdr:rowOff>
    </xdr:from>
    <xdr:to>
      <xdr:col>13</xdr:col>
      <xdr:colOff>444500</xdr:colOff>
      <xdr:row>46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5CE50D-8CCF-C147-BCEF-7F2792D5CE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13</xdr:col>
      <xdr:colOff>444500</xdr:colOff>
      <xdr:row>15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92B475-AA28-3C44-B003-7D5AE3106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15</xdr:row>
      <xdr:rowOff>190500</xdr:rowOff>
    </xdr:from>
    <xdr:to>
      <xdr:col>13</xdr:col>
      <xdr:colOff>444500</xdr:colOff>
      <xdr:row>31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6AA04B-891D-374F-8A45-CF7DBE927B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13</xdr:col>
      <xdr:colOff>444500</xdr:colOff>
      <xdr:row>60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F8E837E-4FC1-4F45-807D-4A264CD50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60</xdr:row>
      <xdr:rowOff>190500</xdr:rowOff>
    </xdr:from>
    <xdr:to>
      <xdr:col>13</xdr:col>
      <xdr:colOff>444500</xdr:colOff>
      <xdr:row>75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E15461E-908D-6249-8583-40B70497C4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75</xdr:row>
      <xdr:rowOff>190500</xdr:rowOff>
    </xdr:from>
    <xdr:to>
      <xdr:col>13</xdr:col>
      <xdr:colOff>444500</xdr:colOff>
      <xdr:row>90</xdr:row>
      <xdr:rowOff>190500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2C7779B-1ECC-224F-97F3-6A67DECFE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121</xdr:row>
      <xdr:rowOff>0</xdr:rowOff>
    </xdr:from>
    <xdr:to>
      <xdr:col>13</xdr:col>
      <xdr:colOff>444500</xdr:colOff>
      <xdr:row>136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16014CE-3E21-AD47-AE93-BF1853C38D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136</xdr:row>
      <xdr:rowOff>0</xdr:rowOff>
    </xdr:from>
    <xdr:to>
      <xdr:col>13</xdr:col>
      <xdr:colOff>444500</xdr:colOff>
      <xdr:row>150</xdr:row>
      <xdr:rowOff>165100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A677B7B-396A-1C41-9A2E-6818A32655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150</xdr:row>
      <xdr:rowOff>152400</xdr:rowOff>
    </xdr:from>
    <xdr:to>
      <xdr:col>13</xdr:col>
      <xdr:colOff>444500</xdr:colOff>
      <xdr:row>166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C99DE9D-970E-904C-814E-B1593E3A3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165</xdr:row>
      <xdr:rowOff>190500</xdr:rowOff>
    </xdr:from>
    <xdr:to>
      <xdr:col>13</xdr:col>
      <xdr:colOff>444500</xdr:colOff>
      <xdr:row>180</xdr:row>
      <xdr:rowOff>190500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D12A7D7-EDA3-4E41-A046-4ED001734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180</xdr:row>
      <xdr:rowOff>190500</xdr:rowOff>
    </xdr:from>
    <xdr:to>
      <xdr:col>13</xdr:col>
      <xdr:colOff>444500</xdr:colOff>
      <xdr:row>195</xdr:row>
      <xdr:rowOff>190500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A5EDB3D-8ACD-B24A-8DC5-2BCA725161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195</xdr:row>
      <xdr:rowOff>190500</xdr:rowOff>
    </xdr:from>
    <xdr:to>
      <xdr:col>13</xdr:col>
      <xdr:colOff>444500</xdr:colOff>
      <xdr:row>211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A0B7B2A-E607-9644-BA02-C00C2E40E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211</xdr:row>
      <xdr:rowOff>0</xdr:rowOff>
    </xdr:from>
    <xdr:to>
      <xdr:col>13</xdr:col>
      <xdr:colOff>444500</xdr:colOff>
      <xdr:row>226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69FD6BC-7F0E-A948-98E6-92DA4C93D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226</xdr:row>
      <xdr:rowOff>0</xdr:rowOff>
    </xdr:from>
    <xdr:to>
      <xdr:col>13</xdr:col>
      <xdr:colOff>444500</xdr:colOff>
      <xdr:row>240</xdr:row>
      <xdr:rowOff>190500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32714B4-5BE0-D64B-AC0E-F4B01C459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240</xdr:row>
      <xdr:rowOff>177800</xdr:rowOff>
    </xdr:from>
    <xdr:to>
      <xdr:col>13</xdr:col>
      <xdr:colOff>444500</xdr:colOff>
      <xdr:row>255</xdr:row>
      <xdr:rowOff>177800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16C26B3-6644-EE4D-ACED-2B1202FD74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255</xdr:row>
      <xdr:rowOff>177800</xdr:rowOff>
    </xdr:from>
    <xdr:to>
      <xdr:col>13</xdr:col>
      <xdr:colOff>444500</xdr:colOff>
      <xdr:row>269</xdr:row>
      <xdr:rowOff>76200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CE79801-06C8-BC47-B743-94B8632CB0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812800</xdr:colOff>
      <xdr:row>301</xdr:row>
      <xdr:rowOff>12700</xdr:rowOff>
    </xdr:from>
    <xdr:to>
      <xdr:col>13</xdr:col>
      <xdr:colOff>431800</xdr:colOff>
      <xdr:row>316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F063D5C-6F56-9C45-925F-FE638DA2B5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812800</xdr:colOff>
      <xdr:row>316</xdr:row>
      <xdr:rowOff>12700</xdr:rowOff>
    </xdr:from>
    <xdr:to>
      <xdr:col>13</xdr:col>
      <xdr:colOff>431800</xdr:colOff>
      <xdr:row>329</xdr:row>
      <xdr:rowOff>114300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68BA3C6-4122-2B41-93CA-EB91A8159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819149</xdr:colOff>
      <xdr:row>0</xdr:row>
      <xdr:rowOff>0</xdr:rowOff>
    </xdr:from>
    <xdr:to>
      <xdr:col>15</xdr:col>
      <xdr:colOff>823406</xdr:colOff>
      <xdr:row>25</xdr:row>
      <xdr:rowOff>183145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9BC5A2-05B8-C848-8F1F-C0E159522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127000</xdr:colOff>
      <xdr:row>0</xdr:row>
      <xdr:rowOff>0</xdr:rowOff>
    </xdr:from>
    <xdr:to>
      <xdr:col>23</xdr:col>
      <xdr:colOff>38100</xdr:colOff>
      <xdr:row>19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7B33A9-D347-F140-8FBA-8FBF75006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19</xdr:row>
      <xdr:rowOff>177800</xdr:rowOff>
    </xdr:from>
    <xdr:to>
      <xdr:col>23</xdr:col>
      <xdr:colOff>12700</xdr:colOff>
      <xdr:row>37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FF2C67-2C92-944D-AAE5-0F554E3F9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40</xdr:row>
      <xdr:rowOff>0</xdr:rowOff>
    </xdr:from>
    <xdr:to>
      <xdr:col>23</xdr:col>
      <xdr:colOff>0</xdr:colOff>
      <xdr:row>57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83CBBB-2B6B-3945-9C8F-9ACA9604F0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114300</xdr:colOff>
      <xdr:row>60</xdr:row>
      <xdr:rowOff>25400</xdr:rowOff>
    </xdr:from>
    <xdr:to>
      <xdr:col>23</xdr:col>
      <xdr:colOff>0</xdr:colOff>
      <xdr:row>78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C9909E6-DB3C-E64B-9F2B-231527ACA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101600</xdr:colOff>
      <xdr:row>100</xdr:row>
      <xdr:rowOff>25400</xdr:rowOff>
    </xdr:from>
    <xdr:to>
      <xdr:col>24</xdr:col>
      <xdr:colOff>0</xdr:colOff>
      <xdr:row>117</xdr:row>
      <xdr:rowOff>139700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D2DC52-DC1F-4549-AC2C-9E7838C72B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241300</xdr:colOff>
      <xdr:row>140</xdr:row>
      <xdr:rowOff>0</xdr:rowOff>
    </xdr:from>
    <xdr:to>
      <xdr:col>24</xdr:col>
      <xdr:colOff>190500</xdr:colOff>
      <xdr:row>158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AD35AD5-8236-2146-B6CA-765447542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160</xdr:row>
      <xdr:rowOff>12700</xdr:rowOff>
    </xdr:from>
    <xdr:to>
      <xdr:col>24</xdr:col>
      <xdr:colOff>215900</xdr:colOff>
      <xdr:row>179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437F9B-6721-8C4A-AD41-AADE099B3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50800</xdr:colOff>
      <xdr:row>180</xdr:row>
      <xdr:rowOff>0</xdr:rowOff>
    </xdr:from>
    <xdr:to>
      <xdr:col>25</xdr:col>
      <xdr:colOff>50800</xdr:colOff>
      <xdr:row>198</xdr:row>
      <xdr:rowOff>165100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6C8CCF7-5B7E-6045-8AF8-3174A6335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177800</xdr:colOff>
      <xdr:row>200</xdr:row>
      <xdr:rowOff>165100</xdr:rowOff>
    </xdr:from>
    <xdr:to>
      <xdr:col>24</xdr:col>
      <xdr:colOff>241300</xdr:colOff>
      <xdr:row>219</xdr:row>
      <xdr:rowOff>38100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84EBA00-207F-5340-B034-10AC99170B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0</xdr:row>
      <xdr:rowOff>1</xdr:rowOff>
    </xdr:from>
    <xdr:to>
      <xdr:col>29</xdr:col>
      <xdr:colOff>444500</xdr:colOff>
      <xdr:row>12</xdr:row>
      <xdr:rowOff>167622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BB6038-D7E7-B546-8E57-153869A16F7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819150</xdr:colOff>
      <xdr:row>20</xdr:row>
      <xdr:rowOff>0</xdr:rowOff>
    </xdr:from>
    <xdr:to>
      <xdr:col>29</xdr:col>
      <xdr:colOff>438150</xdr:colOff>
      <xdr:row>34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A9DB2A-EFC9-9140-9C96-6CFFD65522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806450</xdr:colOff>
      <xdr:row>40</xdr:row>
      <xdr:rowOff>0</xdr:rowOff>
    </xdr:from>
    <xdr:to>
      <xdr:col>29</xdr:col>
      <xdr:colOff>425450</xdr:colOff>
      <xdr:row>54</xdr:row>
      <xdr:rowOff>63500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8C27309-FC50-004D-B6D0-65819E1B3B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819150</xdr:colOff>
      <xdr:row>60</xdr:row>
      <xdr:rowOff>0</xdr:rowOff>
    </xdr:from>
    <xdr:to>
      <xdr:col>29</xdr:col>
      <xdr:colOff>438150</xdr:colOff>
      <xdr:row>74</xdr:row>
      <xdr:rowOff>63500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845EE98-4193-594B-AAA7-D9A5C7E6F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819150</xdr:colOff>
      <xdr:row>100</xdr:row>
      <xdr:rowOff>0</xdr:rowOff>
    </xdr:from>
    <xdr:to>
      <xdr:col>30</xdr:col>
      <xdr:colOff>438150</xdr:colOff>
      <xdr:row>114</xdr:row>
      <xdr:rowOff>63500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55DB60C-1344-4B4A-A3FA-5655C95158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819150</xdr:colOff>
      <xdr:row>139</xdr:row>
      <xdr:rowOff>177800</xdr:rowOff>
    </xdr:from>
    <xdr:to>
      <xdr:col>30</xdr:col>
      <xdr:colOff>438150</xdr:colOff>
      <xdr:row>154</xdr:row>
      <xdr:rowOff>50800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C55CFFA-D250-8A41-89C7-D3D9C985C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819150</xdr:colOff>
      <xdr:row>160</xdr:row>
      <xdr:rowOff>0</xdr:rowOff>
    </xdr:from>
    <xdr:to>
      <xdr:col>30</xdr:col>
      <xdr:colOff>438150</xdr:colOff>
      <xdr:row>174</xdr:row>
      <xdr:rowOff>63500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F568925-8B88-3F46-9166-A00A69D0D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819150</xdr:colOff>
      <xdr:row>180</xdr:row>
      <xdr:rowOff>0</xdr:rowOff>
    </xdr:from>
    <xdr:to>
      <xdr:col>30</xdr:col>
      <xdr:colOff>438150</xdr:colOff>
      <xdr:row>194</xdr:row>
      <xdr:rowOff>63500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1B73C4C-9E62-D648-8962-9B5683D7D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806450</xdr:colOff>
      <xdr:row>201</xdr:row>
      <xdr:rowOff>12700</xdr:rowOff>
    </xdr:from>
    <xdr:to>
      <xdr:col>30</xdr:col>
      <xdr:colOff>425450</xdr:colOff>
      <xdr:row>215</xdr:row>
      <xdr:rowOff>76200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9BBA44E-9005-4345-8421-F042D4D17C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260350</xdr:rowOff>
    </xdr:from>
    <xdr:to>
      <xdr:col>8</xdr:col>
      <xdr:colOff>711200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13E533-4827-5249-97DD-675DB776E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</xdr:colOff>
      <xdr:row>0</xdr:row>
      <xdr:rowOff>0</xdr:rowOff>
    </xdr:from>
    <xdr:to>
      <xdr:col>27</xdr:col>
      <xdr:colOff>457200</xdr:colOff>
      <xdr:row>13</xdr:row>
      <xdr:rowOff>88900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2A49E04-9D33-084F-A1C4-1F079EC06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13</xdr:row>
      <xdr:rowOff>127000</xdr:rowOff>
    </xdr:from>
    <xdr:to>
      <xdr:col>27</xdr:col>
      <xdr:colOff>444500</xdr:colOff>
      <xdr:row>27</xdr:row>
      <xdr:rowOff>12700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18993EA-A02C-554C-B47A-A08A3E2280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27</xdr:row>
      <xdr:rowOff>25400</xdr:rowOff>
    </xdr:from>
    <xdr:to>
      <xdr:col>27</xdr:col>
      <xdr:colOff>444500</xdr:colOff>
      <xdr:row>40</xdr:row>
      <xdr:rowOff>114300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C811112-805D-D346-8A3C-C936C73E87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12700</xdr:colOff>
      <xdr:row>40</xdr:row>
      <xdr:rowOff>190500</xdr:rowOff>
    </xdr:from>
    <xdr:to>
      <xdr:col>27</xdr:col>
      <xdr:colOff>457200</xdr:colOff>
      <xdr:row>54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4991B9C-B545-5243-AC79-1F753C8A9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25400</xdr:colOff>
      <xdr:row>54</xdr:row>
      <xdr:rowOff>190500</xdr:rowOff>
    </xdr:from>
    <xdr:to>
      <xdr:col>27</xdr:col>
      <xdr:colOff>431800</xdr:colOff>
      <xdr:row>68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D11D5FB-2F7A-314D-B979-23FB28B10D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68</xdr:row>
      <xdr:rowOff>190500</xdr:rowOff>
    </xdr:from>
    <xdr:to>
      <xdr:col>27</xdr:col>
      <xdr:colOff>444500</xdr:colOff>
      <xdr:row>82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47E9DCA-0763-7046-9AFE-2722E856A3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83</xdr:row>
      <xdr:rowOff>0</xdr:rowOff>
    </xdr:from>
    <xdr:to>
      <xdr:col>27</xdr:col>
      <xdr:colOff>431800</xdr:colOff>
      <xdr:row>96</xdr:row>
      <xdr:rowOff>88900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6BF3787-A399-AA4E-A982-890C731E9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97</xdr:row>
      <xdr:rowOff>0</xdr:rowOff>
    </xdr:from>
    <xdr:to>
      <xdr:col>27</xdr:col>
      <xdr:colOff>444500</xdr:colOff>
      <xdr:row>110</xdr:row>
      <xdr:rowOff>88900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9EF8FD5-8D9D-CE43-A6D2-4D5DB84AE6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111</xdr:row>
      <xdr:rowOff>0</xdr:rowOff>
    </xdr:from>
    <xdr:to>
      <xdr:col>27</xdr:col>
      <xdr:colOff>444500</xdr:colOff>
      <xdr:row>124</xdr:row>
      <xdr:rowOff>88900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2BE3EF7-268D-674A-B74C-E0125F5CD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125</xdr:row>
      <xdr:rowOff>0</xdr:rowOff>
    </xdr:from>
    <xdr:to>
      <xdr:col>27</xdr:col>
      <xdr:colOff>444500</xdr:colOff>
      <xdr:row>138</xdr:row>
      <xdr:rowOff>88900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69DEE70-31C7-8548-A992-E849D9F52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139</xdr:row>
      <xdr:rowOff>0</xdr:rowOff>
    </xdr:from>
    <xdr:to>
      <xdr:col>27</xdr:col>
      <xdr:colOff>444500</xdr:colOff>
      <xdr:row>152</xdr:row>
      <xdr:rowOff>88900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5614074-5DC1-7E4A-8FFE-9BE06CB57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1</xdr:row>
      <xdr:rowOff>12700</xdr:rowOff>
    </xdr:from>
    <xdr:to>
      <xdr:col>11</xdr:col>
      <xdr:colOff>14111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A6AB80-2400-F84A-9A24-F56507AF0F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821972</xdr:colOff>
      <xdr:row>13</xdr:row>
      <xdr:rowOff>194733</xdr:rowOff>
    </xdr:from>
    <xdr:to>
      <xdr:col>11</xdr:col>
      <xdr:colOff>14110</xdr:colOff>
      <xdr:row>27</xdr:row>
      <xdr:rowOff>14112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3A67E8-645A-1748-93B6-132E5356D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821971</xdr:colOff>
      <xdr:row>27</xdr:row>
      <xdr:rowOff>4234</xdr:rowOff>
    </xdr:from>
    <xdr:to>
      <xdr:col>11</xdr:col>
      <xdr:colOff>14111</xdr:colOff>
      <xdr:row>40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A4BDEF-FDB6-8F4C-8BF3-6EF86AB89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11</xdr:col>
      <xdr:colOff>14111</xdr:colOff>
      <xdr:row>53</xdr:row>
      <xdr:rowOff>14111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413C51-F2FF-684C-B70A-F9F2E7BB20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3526</xdr:colOff>
      <xdr:row>53</xdr:row>
      <xdr:rowOff>2822</xdr:rowOff>
    </xdr:from>
    <xdr:to>
      <xdr:col>11</xdr:col>
      <xdr:colOff>14110</xdr:colOff>
      <xdr:row>66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BA3A65F-A3B3-6740-9191-9DAE35E42F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3527</xdr:colOff>
      <xdr:row>66</xdr:row>
      <xdr:rowOff>1</xdr:rowOff>
    </xdr:from>
    <xdr:to>
      <xdr:col>11</xdr:col>
      <xdr:colOff>28222</xdr:colOff>
      <xdr:row>79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DCD323F-1338-9847-BEF4-7760229D89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3526</xdr:colOff>
      <xdr:row>78</xdr:row>
      <xdr:rowOff>186267</xdr:rowOff>
    </xdr:from>
    <xdr:to>
      <xdr:col>11</xdr:col>
      <xdr:colOff>14110</xdr:colOff>
      <xdr:row>92</xdr:row>
      <xdr:rowOff>14111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9262192-7AF6-C644-AECF-9C7E9F8E8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3528</xdr:colOff>
      <xdr:row>92</xdr:row>
      <xdr:rowOff>-1</xdr:rowOff>
    </xdr:from>
    <xdr:to>
      <xdr:col>11</xdr:col>
      <xdr:colOff>14111</xdr:colOff>
      <xdr:row>105</xdr:row>
      <xdr:rowOff>28222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23F6E51-1E92-DD44-B1DA-AC86DDF7F4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3526</xdr:colOff>
      <xdr:row>105</xdr:row>
      <xdr:rowOff>31045</xdr:rowOff>
    </xdr:from>
    <xdr:to>
      <xdr:col>11</xdr:col>
      <xdr:colOff>14110</xdr:colOff>
      <xdr:row>118</xdr:row>
      <xdr:rowOff>28222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12E8081-B349-D243-B714-EDCFB49A1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3527</xdr:colOff>
      <xdr:row>118</xdr:row>
      <xdr:rowOff>26812</xdr:rowOff>
    </xdr:from>
    <xdr:to>
      <xdr:col>11</xdr:col>
      <xdr:colOff>0</xdr:colOff>
      <xdr:row>131</xdr:row>
      <xdr:rowOff>14111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7EE0C94-671A-F445-A9B6-E27D5B437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3527</xdr:colOff>
      <xdr:row>131</xdr:row>
      <xdr:rowOff>1412</xdr:rowOff>
    </xdr:from>
    <xdr:to>
      <xdr:col>11</xdr:col>
      <xdr:colOff>28222</xdr:colOff>
      <xdr:row>144</xdr:row>
      <xdr:rowOff>97368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907ED51-1116-634B-9036-E03B832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17</xdr:col>
      <xdr:colOff>12700</xdr:colOff>
      <xdr:row>22</xdr:row>
      <xdr:rowOff>12700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B7D238F-D52E-6847-9FE3-DBC45E398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190500</xdr:rowOff>
    </xdr:from>
    <xdr:to>
      <xdr:col>17</xdr:col>
      <xdr:colOff>12700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81DDBF-7E62-DF4F-8F19-79E0C7485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0</xdr:rowOff>
    </xdr:from>
    <xdr:to>
      <xdr:col>13</xdr:col>
      <xdr:colOff>254000</xdr:colOff>
      <xdr:row>18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DEAF382-3DAC-FA48-8BB0-3AD08C7405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222250</xdr:colOff>
      <xdr:row>18</xdr:row>
      <xdr:rowOff>0</xdr:rowOff>
    </xdr:from>
    <xdr:to>
      <xdr:col>13</xdr:col>
      <xdr:colOff>247650</xdr:colOff>
      <xdr:row>36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3818A6F-BA4D-EF4A-8A94-B441C5D8C0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222250</xdr:colOff>
      <xdr:row>36</xdr:row>
      <xdr:rowOff>0</xdr:rowOff>
    </xdr:from>
    <xdr:to>
      <xdr:col>13</xdr:col>
      <xdr:colOff>247650</xdr:colOff>
      <xdr:row>54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5E5DC5B-4B2D-D94D-91A6-EE77A90FE9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222250</xdr:colOff>
      <xdr:row>54</xdr:row>
      <xdr:rowOff>0</xdr:rowOff>
    </xdr:from>
    <xdr:to>
      <xdr:col>13</xdr:col>
      <xdr:colOff>247650</xdr:colOff>
      <xdr:row>72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D953A0B-384A-A447-89AE-C9CD57FF7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234950</xdr:colOff>
      <xdr:row>72</xdr:row>
      <xdr:rowOff>0</xdr:rowOff>
    </xdr:from>
    <xdr:to>
      <xdr:col>13</xdr:col>
      <xdr:colOff>260350</xdr:colOff>
      <xdr:row>90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06C09D8-CD40-CC46-B0D0-C4F11CA832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234950</xdr:colOff>
      <xdr:row>90</xdr:row>
      <xdr:rowOff>0</xdr:rowOff>
    </xdr:from>
    <xdr:to>
      <xdr:col>13</xdr:col>
      <xdr:colOff>260350</xdr:colOff>
      <xdr:row>108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88F3D6A-5139-DD46-8E9B-B165253A2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260350</xdr:colOff>
      <xdr:row>108</xdr:row>
      <xdr:rowOff>0</xdr:rowOff>
    </xdr:from>
    <xdr:to>
      <xdr:col>13</xdr:col>
      <xdr:colOff>285750</xdr:colOff>
      <xdr:row>126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EE05F76-5953-1349-8FF6-7C1FA92FE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273050</xdr:colOff>
      <xdr:row>126</xdr:row>
      <xdr:rowOff>0</xdr:rowOff>
    </xdr:from>
    <xdr:to>
      <xdr:col>13</xdr:col>
      <xdr:colOff>298450</xdr:colOff>
      <xdr:row>144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8A35E3B-00EF-0349-BF9B-B733EFECE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285750</xdr:colOff>
      <xdr:row>162</xdr:row>
      <xdr:rowOff>0</xdr:rowOff>
    </xdr:from>
    <xdr:to>
      <xdr:col>13</xdr:col>
      <xdr:colOff>311150</xdr:colOff>
      <xdr:row>180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CC879D7-6B51-8048-806C-23FA1935BB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285750</xdr:colOff>
      <xdr:row>144</xdr:row>
      <xdr:rowOff>0</xdr:rowOff>
    </xdr:from>
    <xdr:to>
      <xdr:col>13</xdr:col>
      <xdr:colOff>311150</xdr:colOff>
      <xdr:row>162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5CADF99-F484-944D-95BD-E999E473B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279400</xdr:colOff>
      <xdr:row>180</xdr:row>
      <xdr:rowOff>0</xdr:rowOff>
    </xdr:from>
    <xdr:to>
      <xdr:col>13</xdr:col>
      <xdr:colOff>304800</xdr:colOff>
      <xdr:row>198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5EA7EFB-0D9F-5D4E-BC75-CCEDC51269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25400</xdr:colOff>
      <xdr:row>28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10BA3B-383E-FB42-9F2E-00F8C3EE2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63500</xdr:colOff>
      <xdr:row>25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6FBAE-7039-B349-B41D-7ABC68035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d3n8a8pro7vhmx.cloudfront.net/progressalberta/pages/352/attachments/original/1498688518/An_Analysis_of_the_Data_Collected_On_Street_Checks_in_Edmonton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05A3B-F9E3-A849-830F-25146FB19711}">
  <dimension ref="A1:V31"/>
  <sheetViews>
    <sheetView tabSelected="1" workbookViewId="0"/>
  </sheetViews>
  <sheetFormatPr baseColWidth="10" defaultRowHeight="16"/>
  <cols>
    <col min="1" max="1" width="23.83203125" customWidth="1"/>
    <col min="6" max="6" width="11.1640625" bestFit="1" customWidth="1"/>
    <col min="13" max="13" width="12.6640625" bestFit="1" customWidth="1"/>
  </cols>
  <sheetData>
    <row r="1" spans="1:12">
      <c r="A1" s="1" t="s">
        <v>93</v>
      </c>
    </row>
    <row r="2" spans="1:12">
      <c r="A2" s="1"/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</row>
    <row r="3" spans="1:12">
      <c r="A3" s="1" t="s">
        <v>0</v>
      </c>
      <c r="B3">
        <v>5959</v>
      </c>
      <c r="C3">
        <v>1119</v>
      </c>
      <c r="D3">
        <v>1476</v>
      </c>
      <c r="E3">
        <v>1313</v>
      </c>
      <c r="F3">
        <v>959</v>
      </c>
      <c r="G3">
        <v>528</v>
      </c>
      <c r="H3">
        <v>586</v>
      </c>
      <c r="I3">
        <v>563</v>
      </c>
      <c r="J3">
        <v>686</v>
      </c>
      <c r="K3">
        <v>1136</v>
      </c>
      <c r="L3">
        <v>1759</v>
      </c>
    </row>
    <row r="4" spans="1:12">
      <c r="A4" s="1" t="s">
        <v>1</v>
      </c>
      <c r="B4">
        <v>117</v>
      </c>
      <c r="C4">
        <v>120</v>
      </c>
      <c r="D4">
        <v>119</v>
      </c>
      <c r="E4">
        <v>103</v>
      </c>
      <c r="F4">
        <v>71</v>
      </c>
      <c r="G4">
        <v>65</v>
      </c>
      <c r="H4">
        <v>57</v>
      </c>
      <c r="I4">
        <v>22</v>
      </c>
      <c r="J4">
        <v>87</v>
      </c>
      <c r="K4">
        <v>57</v>
      </c>
      <c r="L4">
        <v>65</v>
      </c>
    </row>
    <row r="5" spans="1:12">
      <c r="A5" s="1" t="s">
        <v>2</v>
      </c>
      <c r="B5">
        <v>317</v>
      </c>
      <c r="C5">
        <v>296</v>
      </c>
      <c r="D5">
        <v>484</v>
      </c>
      <c r="E5">
        <v>512</v>
      </c>
      <c r="F5">
        <v>302</v>
      </c>
      <c r="G5">
        <v>256</v>
      </c>
      <c r="H5">
        <v>573</v>
      </c>
      <c r="I5">
        <v>599</v>
      </c>
      <c r="J5">
        <v>587</v>
      </c>
      <c r="K5">
        <v>643</v>
      </c>
      <c r="L5">
        <v>611</v>
      </c>
    </row>
    <row r="6" spans="1:12">
      <c r="A6" s="1" t="s">
        <v>3</v>
      </c>
      <c r="B6">
        <v>52</v>
      </c>
      <c r="C6">
        <v>117</v>
      </c>
      <c r="D6">
        <v>99</v>
      </c>
      <c r="E6">
        <v>152</v>
      </c>
      <c r="F6">
        <v>69</v>
      </c>
      <c r="G6">
        <v>46</v>
      </c>
      <c r="H6">
        <v>34</v>
      </c>
      <c r="I6">
        <v>42</v>
      </c>
      <c r="J6">
        <v>56</v>
      </c>
      <c r="K6">
        <v>53</v>
      </c>
    </row>
    <row r="7" spans="1:12">
      <c r="A7" s="1" t="s">
        <v>4</v>
      </c>
      <c r="B7">
        <v>264</v>
      </c>
      <c r="C7">
        <v>200</v>
      </c>
      <c r="D7">
        <v>276</v>
      </c>
      <c r="E7">
        <v>344</v>
      </c>
      <c r="F7">
        <v>420</v>
      </c>
      <c r="G7">
        <v>932</v>
      </c>
      <c r="H7">
        <v>1632</v>
      </c>
      <c r="I7">
        <v>1631</v>
      </c>
      <c r="J7">
        <v>1559</v>
      </c>
      <c r="K7">
        <v>800</v>
      </c>
      <c r="L7">
        <v>843</v>
      </c>
    </row>
    <row r="8" spans="1:12">
      <c r="A8" s="1" t="s">
        <v>5</v>
      </c>
      <c r="B8">
        <v>33</v>
      </c>
      <c r="C8">
        <v>42</v>
      </c>
      <c r="D8">
        <v>11</v>
      </c>
      <c r="E8">
        <v>96</v>
      </c>
      <c r="F8">
        <v>122</v>
      </c>
      <c r="G8">
        <v>241</v>
      </c>
      <c r="H8">
        <v>125</v>
      </c>
      <c r="I8">
        <v>144</v>
      </c>
      <c r="J8">
        <v>72</v>
      </c>
      <c r="K8">
        <v>128</v>
      </c>
      <c r="L8">
        <v>155</v>
      </c>
    </row>
    <row r="9" spans="1:12">
      <c r="A9" s="1" t="s">
        <v>6</v>
      </c>
      <c r="B9">
        <v>253</v>
      </c>
      <c r="C9">
        <v>272</v>
      </c>
      <c r="D9">
        <v>307</v>
      </c>
      <c r="E9">
        <v>488</v>
      </c>
      <c r="F9">
        <v>367</v>
      </c>
      <c r="G9">
        <v>313</v>
      </c>
      <c r="H9">
        <v>241</v>
      </c>
      <c r="I9">
        <v>261</v>
      </c>
      <c r="J9">
        <v>356</v>
      </c>
      <c r="K9">
        <v>436</v>
      </c>
      <c r="L9">
        <v>464</v>
      </c>
    </row>
    <row r="10" spans="1:12">
      <c r="A10" s="1" t="s">
        <v>7</v>
      </c>
      <c r="B10">
        <v>298</v>
      </c>
      <c r="C10">
        <v>186</v>
      </c>
      <c r="D10">
        <v>139</v>
      </c>
      <c r="E10">
        <v>159</v>
      </c>
      <c r="F10">
        <v>164</v>
      </c>
      <c r="G10">
        <v>186</v>
      </c>
      <c r="H10">
        <v>623</v>
      </c>
      <c r="I10">
        <v>528</v>
      </c>
      <c r="J10">
        <v>406</v>
      </c>
      <c r="K10">
        <v>387</v>
      </c>
      <c r="L10">
        <v>484</v>
      </c>
    </row>
    <row r="11" spans="1:12">
      <c r="A11" s="1" t="s">
        <v>8</v>
      </c>
      <c r="B11">
        <v>9358</v>
      </c>
      <c r="C11">
        <v>8987</v>
      </c>
      <c r="D11">
        <v>12376</v>
      </c>
      <c r="E11">
        <v>9879</v>
      </c>
      <c r="F11">
        <v>9704</v>
      </c>
      <c r="G11">
        <v>11412</v>
      </c>
      <c r="H11">
        <v>11011</v>
      </c>
      <c r="I11">
        <v>9645</v>
      </c>
      <c r="J11">
        <v>8587</v>
      </c>
      <c r="K11">
        <v>6322</v>
      </c>
    </row>
    <row r="12" spans="1:12">
      <c r="A12" s="1" t="s">
        <v>12</v>
      </c>
      <c r="B12">
        <v>1155</v>
      </c>
      <c r="C12">
        <v>3207</v>
      </c>
      <c r="D12">
        <v>2884</v>
      </c>
      <c r="E12">
        <v>3088</v>
      </c>
      <c r="F12">
        <v>2789</v>
      </c>
      <c r="G12">
        <v>2952</v>
      </c>
      <c r="H12">
        <v>2973</v>
      </c>
      <c r="I12">
        <v>2764</v>
      </c>
      <c r="J12">
        <v>1660</v>
      </c>
      <c r="K12">
        <v>1299</v>
      </c>
      <c r="L12">
        <v>716</v>
      </c>
    </row>
    <row r="13" spans="1:12">
      <c r="A13" s="1" t="s">
        <v>9</v>
      </c>
      <c r="B13">
        <v>538</v>
      </c>
      <c r="C13">
        <v>487</v>
      </c>
      <c r="D13">
        <v>502</v>
      </c>
      <c r="E13">
        <v>449</v>
      </c>
      <c r="F13">
        <v>390</v>
      </c>
      <c r="G13">
        <v>359</v>
      </c>
      <c r="H13">
        <v>385</v>
      </c>
      <c r="I13">
        <v>431</v>
      </c>
      <c r="J13">
        <v>374</v>
      </c>
      <c r="K13">
        <v>311</v>
      </c>
      <c r="L13">
        <v>546</v>
      </c>
    </row>
    <row r="31" spans="22:22">
      <c r="V31" t="s">
        <v>59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36EB-4CBE-D74B-B071-92686DF407B6}">
  <dimension ref="A1:P122"/>
  <sheetViews>
    <sheetView workbookViewId="0"/>
  </sheetViews>
  <sheetFormatPr baseColWidth="10" defaultRowHeight="16"/>
  <cols>
    <col min="1" max="1" width="20.83203125" bestFit="1" customWidth="1"/>
  </cols>
  <sheetData>
    <row r="1" spans="1:16">
      <c r="A1" s="79" t="s">
        <v>159</v>
      </c>
      <c r="B1" s="79"/>
      <c r="C1" s="79"/>
      <c r="D1" s="79"/>
      <c r="E1" s="46"/>
    </row>
    <row r="2" spans="1:16" ht="135">
      <c r="A2" s="69" t="s">
        <v>153</v>
      </c>
      <c r="B2" s="70" t="s">
        <v>148</v>
      </c>
      <c r="C2" s="70" t="s">
        <v>154</v>
      </c>
      <c r="D2" s="71" t="s">
        <v>27</v>
      </c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7"/>
    </row>
    <row r="3" spans="1:16">
      <c r="A3" s="67" t="s">
        <v>9</v>
      </c>
      <c r="B3" s="72">
        <v>0.09</v>
      </c>
      <c r="C3" s="72">
        <v>0.13800000000000001</v>
      </c>
      <c r="D3" s="72">
        <v>9.4E-2</v>
      </c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7"/>
    </row>
    <row r="4" spans="1:16">
      <c r="A4" s="67" t="s">
        <v>150</v>
      </c>
      <c r="B4" s="67"/>
      <c r="C4" s="72">
        <v>1.2999999999999999E-2</v>
      </c>
      <c r="D4" s="72">
        <v>1.0999999999999999E-2</v>
      </c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7"/>
    </row>
    <row r="5" spans="1:16">
      <c r="A5" s="67" t="s">
        <v>151</v>
      </c>
      <c r="B5" s="72">
        <v>0.03</v>
      </c>
      <c r="C5" s="72">
        <v>3.5999999999999997E-2</v>
      </c>
      <c r="D5" s="72">
        <v>1.9E-2</v>
      </c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7"/>
    </row>
    <row r="6" spans="1:16">
      <c r="A6" s="67" t="s">
        <v>7</v>
      </c>
      <c r="B6" s="72">
        <v>6.0000000000000001E-3</v>
      </c>
      <c r="C6" s="72">
        <v>8.9999999999999993E-3</v>
      </c>
      <c r="D6" s="72">
        <v>0.01</v>
      </c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7"/>
    </row>
    <row r="7" spans="1:16">
      <c r="A7" s="67" t="s">
        <v>6</v>
      </c>
      <c r="B7" s="72">
        <v>7.0999999999999994E-2</v>
      </c>
      <c r="C7" s="72">
        <v>9.8000000000000004E-2</v>
      </c>
      <c r="D7" s="72">
        <v>0.04</v>
      </c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7"/>
    </row>
    <row r="8" spans="1:16">
      <c r="A8" s="67" t="s">
        <v>5</v>
      </c>
      <c r="B8" s="72">
        <v>0.02</v>
      </c>
      <c r="C8" s="72">
        <v>1.0999999999999999E-2</v>
      </c>
      <c r="D8" s="72">
        <v>7.0000000000000001E-3</v>
      </c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7"/>
    </row>
    <row r="9" spans="1:16">
      <c r="A9" s="67" t="s">
        <v>4</v>
      </c>
      <c r="B9" s="72">
        <v>4.4999999999999998E-2</v>
      </c>
      <c r="C9" s="72">
        <v>3.6999999999999998E-2</v>
      </c>
      <c r="D9" s="72">
        <v>1.9E-2</v>
      </c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7"/>
    </row>
    <row r="10" spans="1:16">
      <c r="A10" s="67" t="s">
        <v>152</v>
      </c>
      <c r="B10" s="72">
        <v>0</v>
      </c>
      <c r="C10" s="72">
        <v>3.0000000000000001E-3</v>
      </c>
      <c r="D10" s="72">
        <v>1E-3</v>
      </c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7"/>
    </row>
    <row r="11" spans="1:16">
      <c r="A11" s="67" t="s">
        <v>2</v>
      </c>
      <c r="B11" s="72">
        <v>1.0999999999999999E-2</v>
      </c>
      <c r="C11" s="72">
        <v>1.7999999999999999E-2</v>
      </c>
      <c r="D11" s="72">
        <v>5.0000000000000001E-3</v>
      </c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7"/>
    </row>
    <row r="12" spans="1:16">
      <c r="A12" s="67" t="s">
        <v>1</v>
      </c>
      <c r="B12" s="72">
        <v>0</v>
      </c>
      <c r="C12" s="72">
        <v>0</v>
      </c>
      <c r="D12" s="72">
        <v>0</v>
      </c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7"/>
    </row>
    <row r="13" spans="1:16">
      <c r="A13" s="67" t="s">
        <v>0</v>
      </c>
      <c r="B13" s="72">
        <v>5.0000000000000001E-3</v>
      </c>
      <c r="C13" s="72">
        <v>7.0000000000000001E-3</v>
      </c>
      <c r="D13" s="72">
        <v>4.0000000000000001E-3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7"/>
    </row>
    <row r="14" spans="1:16">
      <c r="A14" s="67"/>
      <c r="B14" s="72"/>
      <c r="C14" s="72"/>
      <c r="D14" s="72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7"/>
    </row>
    <row r="15" spans="1:16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7"/>
    </row>
    <row r="16" spans="1:16">
      <c r="A16" s="67"/>
      <c r="B16" s="72"/>
      <c r="C16" s="72"/>
      <c r="D16" s="72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7"/>
    </row>
    <row r="17" spans="1:16">
      <c r="A17" s="67"/>
      <c r="B17" s="67"/>
      <c r="C17" s="72"/>
      <c r="D17" s="72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7"/>
    </row>
    <row r="18" spans="1:16">
      <c r="A18" s="67"/>
      <c r="B18" s="72"/>
      <c r="C18" s="72"/>
      <c r="D18" s="72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7"/>
    </row>
    <row r="19" spans="1:16">
      <c r="A19" s="67"/>
      <c r="B19" s="72"/>
      <c r="C19" s="72"/>
      <c r="D19" s="72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</row>
    <row r="20" spans="1:16">
      <c r="A20" s="67"/>
      <c r="B20" s="72"/>
      <c r="C20" s="72"/>
      <c r="D20" s="72"/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7"/>
    </row>
    <row r="21" spans="1:16">
      <c r="A21" s="67"/>
      <c r="B21" s="72"/>
      <c r="C21" s="72"/>
      <c r="D21" s="72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7"/>
    </row>
    <row r="22" spans="1:16"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7"/>
    </row>
    <row r="23" spans="1:16">
      <c r="A23" s="67"/>
      <c r="B23" s="72"/>
      <c r="C23" s="72"/>
      <c r="D23" s="72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7"/>
    </row>
    <row r="24" spans="1:16">
      <c r="A24" s="67"/>
      <c r="B24" s="72"/>
      <c r="C24" s="72"/>
      <c r="D24" s="72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7"/>
    </row>
    <row r="25" spans="1:16">
      <c r="A25" s="67"/>
      <c r="B25" s="72"/>
      <c r="C25" s="72"/>
      <c r="D25" s="72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7"/>
    </row>
    <row r="26" spans="1:16">
      <c r="A26" s="67"/>
      <c r="B26" s="72"/>
      <c r="C26" s="72"/>
      <c r="D26" s="72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7"/>
    </row>
    <row r="27" spans="1:16">
      <c r="A27" s="67"/>
      <c r="B27" s="67"/>
      <c r="C27" s="67"/>
      <c r="D27" s="67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7"/>
    </row>
    <row r="28" spans="1:16">
      <c r="A28" s="67"/>
      <c r="B28" s="67"/>
      <c r="C28" s="67"/>
      <c r="D28" s="67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7"/>
    </row>
    <row r="29" spans="1:16">
      <c r="A29" s="67"/>
      <c r="B29" s="67"/>
      <c r="C29" s="67"/>
      <c r="D29" s="67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7"/>
    </row>
    <row r="30" spans="1:16">
      <c r="A30" s="67"/>
      <c r="B30" s="67"/>
      <c r="C30" s="67"/>
      <c r="D30" s="67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7"/>
    </row>
    <row r="31" spans="1:16">
      <c r="A31" s="67"/>
      <c r="B31" s="67"/>
      <c r="C31" s="67"/>
      <c r="D31" s="67"/>
      <c r="E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7"/>
    </row>
    <row r="32" spans="1:16">
      <c r="A32" s="67"/>
      <c r="B32" s="67"/>
      <c r="C32" s="67"/>
      <c r="D32" s="67"/>
      <c r="E32" s="6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7"/>
    </row>
    <row r="33" spans="1:16">
      <c r="A33" s="67"/>
      <c r="B33" s="67"/>
      <c r="C33" s="67"/>
      <c r="D33" s="67"/>
      <c r="E33" s="67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7"/>
    </row>
    <row r="34" spans="1:16">
      <c r="A34" s="67"/>
      <c r="B34" s="67"/>
      <c r="C34" s="67"/>
      <c r="D34" s="67"/>
      <c r="E34" s="67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7"/>
    </row>
    <row r="35" spans="1:16">
      <c r="A35" s="67"/>
      <c r="B35" s="67"/>
      <c r="C35" s="67"/>
      <c r="D35" s="67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7"/>
    </row>
    <row r="36" spans="1:16">
      <c r="A36" s="67"/>
      <c r="B36" s="67"/>
      <c r="C36" s="67"/>
      <c r="D36" s="67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6">
      <c r="A37" s="67"/>
      <c r="B37" s="67"/>
      <c r="C37" s="67"/>
      <c r="D37" s="67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6">
      <c r="A38" s="67"/>
      <c r="B38" s="67"/>
      <c r="C38" s="67"/>
      <c r="D38" s="67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7"/>
    </row>
    <row r="39" spans="1:16">
      <c r="A39" s="67"/>
      <c r="B39" s="67"/>
      <c r="C39" s="67"/>
      <c r="D39" s="67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7"/>
    </row>
    <row r="40" spans="1:16">
      <c r="A40" s="67"/>
      <c r="B40" s="67"/>
      <c r="C40" s="67"/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7"/>
    </row>
    <row r="41" spans="1:16">
      <c r="A41" s="67"/>
      <c r="B41" s="67"/>
      <c r="C41" s="67"/>
      <c r="D41" s="67"/>
      <c r="E41" s="67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7"/>
    </row>
    <row r="42" spans="1:16">
      <c r="A42" s="67"/>
      <c r="B42" s="67"/>
      <c r="C42" s="67"/>
      <c r="D42" s="67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7"/>
    </row>
    <row r="43" spans="1:16">
      <c r="A43" s="67"/>
      <c r="B43" s="67"/>
      <c r="C43" s="67"/>
      <c r="D43" s="67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7"/>
    </row>
    <row r="44" spans="1:16">
      <c r="A44" s="67"/>
      <c r="B44" s="67"/>
      <c r="C44" s="67"/>
      <c r="D44" s="67"/>
      <c r="E44" s="67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7"/>
    </row>
    <row r="45" spans="1:16">
      <c r="A45" s="67"/>
      <c r="B45" s="67"/>
      <c r="C45" s="67"/>
      <c r="D45" s="67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</row>
    <row r="46" spans="1:16">
      <c r="A46" s="67"/>
      <c r="B46" s="67"/>
      <c r="C46" s="67"/>
      <c r="D46" s="67"/>
      <c r="E46" s="67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</row>
    <row r="47" spans="1:16">
      <c r="A47" s="67"/>
      <c r="B47" s="67"/>
      <c r="C47" s="67"/>
      <c r="D47" s="67"/>
      <c r="E47" s="6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</row>
    <row r="48" spans="1:16">
      <c r="A48" s="67"/>
      <c r="B48" s="67"/>
      <c r="C48" s="67"/>
      <c r="D48" s="67"/>
      <c r="E48" s="67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</row>
    <row r="49" spans="1:16">
      <c r="A49" s="67"/>
      <c r="B49" s="67"/>
      <c r="C49" s="67"/>
      <c r="D49" s="67"/>
      <c r="E49" s="6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</row>
    <row r="50" spans="1:16">
      <c r="A50" s="67"/>
      <c r="B50" s="67"/>
      <c r="C50" s="67"/>
      <c r="D50" s="67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</row>
    <row r="51" spans="1:16">
      <c r="A51" s="67"/>
      <c r="B51" s="67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</row>
    <row r="52" spans="1:16">
      <c r="A52" s="67"/>
      <c r="B52" s="67"/>
      <c r="C52" s="67"/>
      <c r="D52" s="67"/>
      <c r="E52" s="6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</row>
    <row r="53" spans="1:16">
      <c r="A53" s="67"/>
      <c r="B53" s="67"/>
      <c r="C53" s="67"/>
      <c r="D53" s="67"/>
      <c r="E53" s="67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</row>
    <row r="54" spans="1:16">
      <c r="A54" s="67"/>
      <c r="B54" s="67"/>
      <c r="C54" s="67"/>
      <c r="D54" s="67"/>
      <c r="E54" s="6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</row>
    <row r="55" spans="1:16">
      <c r="A55" s="67"/>
      <c r="B55" s="67"/>
      <c r="C55" s="67"/>
      <c r="D55" s="67"/>
      <c r="E55" s="6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7"/>
    </row>
    <row r="56" spans="1:16">
      <c r="A56" s="67"/>
      <c r="B56" s="67"/>
      <c r="C56" s="67"/>
      <c r="D56" s="67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7"/>
    </row>
    <row r="57" spans="1:16">
      <c r="A57" s="67"/>
      <c r="B57" s="67"/>
      <c r="C57" s="67"/>
      <c r="D57" s="67"/>
      <c r="E57" s="6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7"/>
    </row>
    <row r="58" spans="1:16">
      <c r="A58" s="67"/>
      <c r="B58" s="67"/>
      <c r="C58" s="67"/>
      <c r="D58" s="67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7"/>
    </row>
    <row r="59" spans="1:16">
      <c r="A59" s="67"/>
      <c r="B59" s="67"/>
      <c r="C59" s="67"/>
      <c r="D59" s="67"/>
      <c r="E59" s="67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7"/>
    </row>
    <row r="60" spans="1:16">
      <c r="A60" s="67"/>
      <c r="B60" s="67"/>
      <c r="C60" s="67"/>
      <c r="D60" s="67"/>
      <c r="E60" s="67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7"/>
    </row>
    <row r="61" spans="1:16">
      <c r="A61" s="67"/>
      <c r="B61" s="67"/>
      <c r="C61" s="67"/>
      <c r="D61" s="67"/>
      <c r="E61" s="67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7"/>
    </row>
    <row r="62" spans="1:16">
      <c r="A62" s="67"/>
      <c r="B62" s="67"/>
      <c r="C62" s="67"/>
      <c r="D62" s="67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7"/>
    </row>
    <row r="63" spans="1:16">
      <c r="A63" s="67"/>
      <c r="B63" s="67"/>
      <c r="C63" s="67"/>
      <c r="D63" s="67"/>
      <c r="E63" s="67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7"/>
    </row>
    <row r="64" spans="1:16">
      <c r="A64" s="67"/>
      <c r="B64" s="67"/>
      <c r="C64" s="67"/>
      <c r="D64" s="67"/>
      <c r="E64" s="67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7"/>
    </row>
    <row r="65" spans="1:16">
      <c r="A65" s="67"/>
      <c r="B65" s="67"/>
      <c r="C65" s="67"/>
      <c r="D65" s="67"/>
      <c r="E65" s="67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7"/>
    </row>
    <row r="66" spans="1:16">
      <c r="A66" s="67"/>
      <c r="B66" s="67"/>
      <c r="C66" s="67"/>
      <c r="D66" s="67"/>
      <c r="E66" s="67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7"/>
    </row>
    <row r="67" spans="1:16">
      <c r="A67" s="67"/>
      <c r="B67" s="67"/>
      <c r="C67" s="67"/>
      <c r="D67" s="67"/>
      <c r="E67" s="67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7"/>
    </row>
    <row r="68" spans="1:16">
      <c r="A68" s="67"/>
      <c r="B68" s="67"/>
      <c r="C68" s="67"/>
      <c r="D68" s="67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7"/>
    </row>
    <row r="69" spans="1:16">
      <c r="A69" s="67"/>
      <c r="B69" s="67"/>
      <c r="C69" s="67"/>
      <c r="D69" s="67"/>
      <c r="E69" s="67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7"/>
    </row>
    <row r="70" spans="1:16">
      <c r="A70" s="67"/>
      <c r="B70" s="67"/>
      <c r="C70" s="67"/>
      <c r="D70" s="67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7"/>
    </row>
    <row r="71" spans="1:16">
      <c r="A71" s="67"/>
      <c r="B71" s="67"/>
      <c r="C71" s="67"/>
      <c r="D71" s="67"/>
      <c r="E71" s="67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7"/>
    </row>
    <row r="72" spans="1:16">
      <c r="A72" s="67"/>
      <c r="B72" s="67"/>
      <c r="C72" s="67"/>
      <c r="D72" s="67"/>
      <c r="E72" s="67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7"/>
    </row>
    <row r="73" spans="1:16">
      <c r="A73" s="67"/>
      <c r="B73" s="67"/>
      <c r="C73" s="67"/>
      <c r="D73" s="67"/>
      <c r="E73" s="67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7"/>
    </row>
    <row r="74" spans="1:16">
      <c r="A74" s="67"/>
      <c r="B74" s="67"/>
      <c r="C74" s="67"/>
      <c r="D74" s="67"/>
      <c r="E74" s="67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7"/>
    </row>
    <row r="75" spans="1:16">
      <c r="A75" s="67"/>
      <c r="B75" s="67"/>
      <c r="C75" s="67"/>
      <c r="D75" s="67"/>
      <c r="E75" s="67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7"/>
    </row>
    <row r="76" spans="1:16">
      <c r="A76" s="67"/>
      <c r="B76" s="67"/>
      <c r="C76" s="67"/>
      <c r="D76" s="67"/>
      <c r="E76" s="67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7"/>
    </row>
    <row r="77" spans="1:16">
      <c r="A77" s="67"/>
      <c r="B77" s="67"/>
      <c r="C77" s="67"/>
      <c r="D77" s="67"/>
      <c r="E77" s="67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7"/>
    </row>
    <row r="78" spans="1:16">
      <c r="A78" s="67"/>
      <c r="B78" s="67"/>
      <c r="C78" s="67"/>
      <c r="D78" s="67"/>
      <c r="E78" s="67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7"/>
    </row>
    <row r="79" spans="1:16">
      <c r="A79" s="67"/>
      <c r="B79" s="67"/>
      <c r="C79" s="67"/>
      <c r="D79" s="67"/>
      <c r="E79" s="67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7"/>
    </row>
    <row r="80" spans="1:16">
      <c r="A80" s="67"/>
      <c r="B80" s="67"/>
      <c r="C80" s="67"/>
      <c r="D80" s="67"/>
      <c r="E80" s="67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7"/>
    </row>
    <row r="81" spans="1:16">
      <c r="A81" s="67"/>
      <c r="B81" s="67"/>
      <c r="C81" s="67"/>
      <c r="D81" s="67"/>
      <c r="E81" s="67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7"/>
    </row>
    <row r="82" spans="1:16">
      <c r="A82" s="67"/>
      <c r="B82" s="67"/>
      <c r="C82" s="67"/>
      <c r="D82" s="67"/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7"/>
    </row>
    <row r="83" spans="1:16">
      <c r="A83" s="67"/>
      <c r="B83" s="67"/>
      <c r="C83" s="67"/>
      <c r="D83" s="67"/>
      <c r="E83" s="67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7"/>
    </row>
    <row r="84" spans="1:16">
      <c r="A84" s="67"/>
      <c r="B84" s="67"/>
      <c r="C84" s="67"/>
      <c r="D84" s="67"/>
      <c r="E84" s="67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7"/>
    </row>
    <row r="85" spans="1:16">
      <c r="A85" s="67"/>
      <c r="B85" s="67"/>
      <c r="C85" s="67"/>
      <c r="D85" s="67"/>
      <c r="E85" s="67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7"/>
    </row>
    <row r="86" spans="1:16">
      <c r="A86" s="67"/>
      <c r="B86" s="67"/>
      <c r="C86" s="67"/>
      <c r="D86" s="67"/>
      <c r="E86" s="67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7"/>
    </row>
    <row r="87" spans="1:16">
      <c r="A87" s="67"/>
      <c r="B87" s="67"/>
      <c r="C87" s="67"/>
      <c r="D87" s="67"/>
      <c r="E87" s="67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7"/>
    </row>
    <row r="88" spans="1:16">
      <c r="A88" s="67"/>
      <c r="B88" s="67"/>
      <c r="C88" s="67"/>
      <c r="D88" s="67"/>
      <c r="E88" s="67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7"/>
    </row>
    <row r="89" spans="1:16">
      <c r="A89" s="67"/>
      <c r="B89" s="67"/>
      <c r="C89" s="67"/>
      <c r="D89" s="67"/>
      <c r="E89" s="67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7"/>
    </row>
    <row r="90" spans="1:16">
      <c r="A90" s="67"/>
      <c r="B90" s="67"/>
      <c r="C90" s="67"/>
      <c r="D90" s="67"/>
      <c r="E90" s="67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7"/>
    </row>
    <row r="91" spans="1:16">
      <c r="A91" s="67"/>
      <c r="B91" s="67"/>
      <c r="C91" s="67"/>
      <c r="D91" s="67"/>
      <c r="E91" s="6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7"/>
    </row>
    <row r="92" spans="1:16">
      <c r="A92" s="67"/>
      <c r="B92" s="67"/>
      <c r="C92" s="67"/>
      <c r="D92" s="67"/>
      <c r="E92" s="67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7"/>
    </row>
    <row r="93" spans="1:16">
      <c r="A93" s="67"/>
      <c r="B93" s="67"/>
      <c r="C93" s="67"/>
      <c r="D93" s="67"/>
      <c r="E93" s="67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7"/>
    </row>
    <row r="94" spans="1:16">
      <c r="A94" s="67"/>
      <c r="B94" s="67"/>
      <c r="C94" s="67"/>
      <c r="D94" s="67"/>
      <c r="E94" s="67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7"/>
    </row>
    <row r="95" spans="1:16">
      <c r="A95" s="67"/>
      <c r="B95" s="67"/>
      <c r="C95" s="67"/>
      <c r="D95" s="67"/>
      <c r="E95" s="67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7"/>
    </row>
    <row r="96" spans="1:16">
      <c r="A96" s="67"/>
      <c r="B96" s="67"/>
      <c r="C96" s="67"/>
      <c r="D96" s="67"/>
      <c r="E96" s="67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7"/>
    </row>
    <row r="97" spans="1:16">
      <c r="A97" s="67"/>
      <c r="B97" s="67"/>
      <c r="C97" s="67"/>
      <c r="D97" s="67"/>
      <c r="E97" s="67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7"/>
    </row>
    <row r="98" spans="1:16">
      <c r="A98" s="67"/>
      <c r="B98" s="67"/>
      <c r="C98" s="67"/>
      <c r="D98" s="67"/>
      <c r="E98" s="67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7"/>
    </row>
    <row r="99" spans="1:16">
      <c r="A99" s="67"/>
      <c r="B99" s="67"/>
      <c r="C99" s="67"/>
      <c r="D99" s="67"/>
      <c r="E99" s="67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7"/>
    </row>
    <row r="100" spans="1:16">
      <c r="A100" s="67"/>
      <c r="B100" s="67"/>
      <c r="C100" s="67"/>
      <c r="D100" s="67"/>
      <c r="E100" s="67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7"/>
    </row>
    <row r="101" spans="1:16">
      <c r="A101" s="67"/>
      <c r="B101" s="67"/>
      <c r="C101" s="67"/>
      <c r="D101" s="67"/>
      <c r="E101" s="67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7"/>
    </row>
    <row r="102" spans="1:16">
      <c r="A102" s="67"/>
      <c r="B102" s="67"/>
      <c r="C102" s="67"/>
      <c r="D102" s="67"/>
      <c r="E102" s="67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7"/>
    </row>
    <row r="103" spans="1:16">
      <c r="A103" s="67"/>
      <c r="B103" s="67"/>
      <c r="C103" s="67"/>
      <c r="D103" s="67"/>
      <c r="E103" s="67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7"/>
    </row>
    <row r="104" spans="1:16">
      <c r="A104" s="67"/>
      <c r="B104" s="67"/>
      <c r="C104" s="67"/>
      <c r="D104" s="67"/>
      <c r="E104" s="67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7"/>
    </row>
    <row r="105" spans="1:16">
      <c r="A105" s="67"/>
      <c r="B105" s="67"/>
      <c r="C105" s="67"/>
      <c r="D105" s="67"/>
      <c r="E105" s="67"/>
      <c r="F105" s="4"/>
      <c r="G105" s="72"/>
      <c r="H105" s="72"/>
      <c r="I105" s="72"/>
      <c r="J105" s="67"/>
      <c r="K105" s="67"/>
      <c r="L105" s="67"/>
      <c r="M105" s="67"/>
      <c r="N105" s="67"/>
      <c r="O105" s="67"/>
      <c r="P105" s="67"/>
    </row>
    <row r="106" spans="1:16">
      <c r="A106" s="67"/>
      <c r="B106" s="67"/>
      <c r="C106" s="67"/>
      <c r="D106" s="67"/>
      <c r="E106" s="67"/>
      <c r="F106" s="4"/>
      <c r="G106" s="72"/>
      <c r="H106" s="72"/>
      <c r="I106" s="72"/>
      <c r="J106" s="67"/>
      <c r="K106" s="67"/>
      <c r="L106" s="67"/>
      <c r="M106" s="67"/>
      <c r="N106" s="67"/>
      <c r="O106" s="67"/>
      <c r="P106" s="67"/>
    </row>
    <row r="107" spans="1:16">
      <c r="A107" s="67"/>
      <c r="B107" s="67"/>
      <c r="C107" s="67"/>
      <c r="D107" s="67"/>
      <c r="E107" s="67"/>
      <c r="F107" s="67"/>
      <c r="G107" s="72"/>
      <c r="H107" s="72"/>
      <c r="I107" s="72"/>
      <c r="J107" s="67"/>
      <c r="K107" s="67"/>
      <c r="L107" s="67"/>
      <c r="M107" s="67"/>
      <c r="N107" s="67"/>
      <c r="O107" s="67"/>
      <c r="P107" s="67"/>
    </row>
    <row r="108" spans="1:16">
      <c r="A108" s="67"/>
      <c r="B108" s="67"/>
      <c r="C108" s="67"/>
      <c r="D108" s="67"/>
      <c r="E108" s="67"/>
      <c r="F108" s="67"/>
      <c r="G108" s="72"/>
      <c r="H108" s="72"/>
      <c r="I108" s="72"/>
      <c r="J108" s="67"/>
      <c r="K108" s="67"/>
      <c r="L108" s="67"/>
      <c r="M108" s="67"/>
      <c r="N108" s="67"/>
      <c r="O108" s="67"/>
      <c r="P108" s="67"/>
    </row>
    <row r="109" spans="1:16">
      <c r="A109" s="67"/>
      <c r="B109" s="67"/>
      <c r="C109" s="67"/>
      <c r="D109" s="67"/>
      <c r="E109" s="67"/>
      <c r="F109" s="67"/>
      <c r="G109" s="72"/>
      <c r="H109" s="72"/>
      <c r="I109" s="72"/>
      <c r="J109" s="67"/>
      <c r="K109" s="67"/>
      <c r="L109" s="67"/>
      <c r="M109" s="67"/>
      <c r="N109" s="67"/>
      <c r="O109" s="67"/>
      <c r="P109" s="67"/>
    </row>
    <row r="110" spans="1:16">
      <c r="A110" s="67"/>
      <c r="B110" s="67"/>
      <c r="C110" s="67"/>
      <c r="D110" s="67"/>
      <c r="E110" s="67"/>
      <c r="F110" s="67"/>
      <c r="G110" s="72"/>
      <c r="H110" s="72"/>
      <c r="I110" s="72"/>
      <c r="J110" s="67"/>
      <c r="K110" s="67"/>
      <c r="L110" s="67"/>
      <c r="M110" s="67"/>
      <c r="N110" s="67"/>
      <c r="O110" s="67"/>
      <c r="P110" s="67"/>
    </row>
    <row r="111" spans="1:16">
      <c r="A111" s="67"/>
      <c r="B111" s="67"/>
      <c r="C111" s="67"/>
      <c r="D111" s="67"/>
      <c r="E111" s="67"/>
      <c r="F111" s="67"/>
      <c r="G111" s="72"/>
      <c r="H111" s="72"/>
      <c r="I111" s="72"/>
      <c r="J111" s="67"/>
      <c r="K111" s="67"/>
      <c r="L111" s="67"/>
      <c r="M111" s="67"/>
      <c r="N111" s="67"/>
      <c r="O111" s="67"/>
      <c r="P111" s="67"/>
    </row>
    <row r="112" spans="1:16">
      <c r="A112" s="67"/>
      <c r="B112" s="67"/>
      <c r="C112" s="67"/>
      <c r="D112" s="67"/>
      <c r="E112" s="67"/>
      <c r="F112" s="67"/>
      <c r="G112" s="72"/>
      <c r="H112" s="72"/>
      <c r="I112" s="72"/>
      <c r="J112" s="67"/>
      <c r="K112" s="67"/>
      <c r="L112" s="67"/>
      <c r="M112" s="67"/>
      <c r="N112" s="67"/>
      <c r="O112" s="67"/>
      <c r="P112" s="67"/>
    </row>
    <row r="113" spans="1:16">
      <c r="A113" s="67"/>
      <c r="B113" s="67"/>
      <c r="C113" s="67"/>
      <c r="D113" s="67"/>
      <c r="E113" s="67"/>
      <c r="F113" s="67"/>
      <c r="G113" s="72"/>
      <c r="H113" s="72"/>
      <c r="I113" s="72"/>
      <c r="J113" s="67"/>
      <c r="K113" s="67"/>
      <c r="L113" s="67"/>
      <c r="M113" s="67"/>
      <c r="N113" s="67"/>
      <c r="O113" s="67"/>
      <c r="P113" s="67"/>
    </row>
    <row r="114" spans="1:16">
      <c r="A114" s="67"/>
      <c r="B114" s="67"/>
      <c r="C114" s="67"/>
      <c r="D114" s="67"/>
      <c r="E114" s="67"/>
      <c r="F114" s="67"/>
      <c r="G114" s="72"/>
      <c r="H114" s="72"/>
      <c r="I114" s="72"/>
      <c r="J114" s="67"/>
      <c r="K114" s="67"/>
      <c r="L114" s="67"/>
      <c r="M114" s="67"/>
      <c r="N114" s="67"/>
      <c r="O114" s="67"/>
      <c r="P114" s="67"/>
    </row>
    <row r="115" spans="1:16">
      <c r="A115" s="67"/>
      <c r="B115" s="67"/>
      <c r="C115" s="67"/>
      <c r="D115" s="67"/>
      <c r="E115" s="67"/>
      <c r="F115" s="67"/>
      <c r="G115" s="72"/>
      <c r="H115" s="72"/>
      <c r="I115" s="72"/>
      <c r="J115" s="67"/>
      <c r="K115" s="67"/>
      <c r="L115" s="67"/>
      <c r="M115" s="67"/>
      <c r="N115" s="67"/>
      <c r="O115" s="67"/>
      <c r="P115" s="67"/>
    </row>
    <row r="116" spans="1:16">
      <c r="A116" s="67"/>
      <c r="B116" s="67"/>
      <c r="C116" s="67"/>
      <c r="D116" s="67"/>
      <c r="E116" s="67"/>
      <c r="F116" s="67"/>
      <c r="G116" s="72"/>
      <c r="H116" s="72"/>
      <c r="I116" s="72"/>
      <c r="J116" s="67"/>
      <c r="K116" s="67"/>
      <c r="L116" s="67"/>
      <c r="M116" s="67"/>
      <c r="N116" s="67"/>
      <c r="O116" s="67"/>
      <c r="P116" s="67"/>
    </row>
    <row r="117" spans="1:16">
      <c r="A117" s="67"/>
      <c r="B117" s="67"/>
      <c r="C117" s="67"/>
      <c r="D117" s="67"/>
      <c r="E117" s="67"/>
      <c r="F117" s="67"/>
      <c r="G117" s="72"/>
      <c r="H117" s="72"/>
      <c r="I117" s="72"/>
      <c r="J117" s="67"/>
      <c r="K117" s="67"/>
      <c r="L117" s="67"/>
      <c r="M117" s="67"/>
      <c r="N117" s="67"/>
      <c r="O117" s="67"/>
      <c r="P117" s="67"/>
    </row>
    <row r="118" spans="1:16">
      <c r="A118" s="67"/>
      <c r="B118" s="67"/>
      <c r="C118" s="67"/>
      <c r="D118" s="67"/>
      <c r="E118" s="67"/>
      <c r="F118" s="67"/>
      <c r="G118" s="72"/>
      <c r="H118" s="72"/>
      <c r="I118" s="72"/>
      <c r="J118" s="67"/>
      <c r="K118" s="67"/>
      <c r="L118" s="67"/>
      <c r="M118" s="67"/>
      <c r="N118" s="67"/>
      <c r="O118" s="67"/>
      <c r="P118" s="67"/>
    </row>
    <row r="119" spans="1:16">
      <c r="A119" s="67"/>
      <c r="B119" s="67"/>
      <c r="C119" s="67"/>
      <c r="D119" s="67"/>
      <c r="E119" s="67"/>
      <c r="F119" s="67"/>
      <c r="G119" s="72"/>
      <c r="H119" s="72"/>
      <c r="I119" s="72"/>
      <c r="J119" s="67"/>
      <c r="K119" s="67"/>
      <c r="L119" s="67"/>
      <c r="M119" s="67"/>
      <c r="N119" s="67"/>
      <c r="O119" s="67"/>
      <c r="P119" s="67"/>
    </row>
    <row r="120" spans="1:16">
      <c r="A120" s="67"/>
      <c r="B120" s="67"/>
      <c r="C120" s="67"/>
      <c r="D120" s="67"/>
      <c r="E120" s="67"/>
      <c r="F120" s="67"/>
      <c r="G120" s="72"/>
      <c r="H120" s="72"/>
      <c r="I120" s="72"/>
      <c r="J120" s="67"/>
      <c r="K120" s="67"/>
      <c r="L120" s="67"/>
      <c r="M120" s="67"/>
      <c r="N120" s="67"/>
      <c r="O120" s="67"/>
      <c r="P120" s="67"/>
    </row>
    <row r="121" spans="1:16">
      <c r="A121" s="67"/>
      <c r="B121" s="67"/>
      <c r="C121" s="67"/>
      <c r="D121" s="67"/>
      <c r="E121" s="67"/>
      <c r="F121" s="67"/>
      <c r="G121" s="72"/>
      <c r="H121" s="72"/>
      <c r="I121" s="72"/>
      <c r="J121" s="67"/>
      <c r="K121" s="67"/>
      <c r="L121" s="67"/>
      <c r="M121" s="67"/>
      <c r="N121" s="67"/>
      <c r="O121" s="67"/>
      <c r="P121" s="67"/>
    </row>
    <row r="122" spans="1:16">
      <c r="A122" s="67"/>
      <c r="B122" s="67"/>
      <c r="C122" s="67"/>
      <c r="D122" s="67"/>
      <c r="E122" s="67"/>
      <c r="F122" s="67"/>
      <c r="G122" s="72"/>
      <c r="H122" s="72"/>
      <c r="I122" s="72"/>
      <c r="J122" s="67"/>
      <c r="K122" s="67"/>
      <c r="L122" s="67"/>
      <c r="M122" s="67"/>
      <c r="N122" s="67"/>
      <c r="O122" s="67"/>
      <c r="P122" s="6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B54A-875E-F044-A26F-8B5E3E91C73B}">
  <dimension ref="A1:P109"/>
  <sheetViews>
    <sheetView workbookViewId="0"/>
  </sheetViews>
  <sheetFormatPr baseColWidth="10" defaultRowHeight="16"/>
  <cols>
    <col min="1" max="1" width="20.83203125" bestFit="1" customWidth="1"/>
  </cols>
  <sheetData>
    <row r="1" spans="1:16">
      <c r="A1" s="79" t="s">
        <v>160</v>
      </c>
    </row>
    <row r="2" spans="1:16" ht="135">
      <c r="A2" s="69" t="s">
        <v>155</v>
      </c>
      <c r="B2" s="70" t="s">
        <v>148</v>
      </c>
      <c r="C2" s="70" t="s">
        <v>154</v>
      </c>
      <c r="D2" s="71" t="s">
        <v>27</v>
      </c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7"/>
    </row>
    <row r="3" spans="1:16">
      <c r="A3" s="67" t="s">
        <v>9</v>
      </c>
      <c r="B3" s="72">
        <v>4.2000000000000003E-2</v>
      </c>
      <c r="C3" s="72">
        <v>4.7E-2</v>
      </c>
      <c r="D3" s="72">
        <v>2.3E-2</v>
      </c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7"/>
    </row>
    <row r="4" spans="1:16">
      <c r="A4" s="67" t="s">
        <v>150</v>
      </c>
      <c r="B4" s="67"/>
      <c r="C4" s="72">
        <v>2.9000000000000001E-2</v>
      </c>
      <c r="D4" s="72">
        <v>0.02</v>
      </c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7"/>
    </row>
    <row r="5" spans="1:16">
      <c r="A5" s="67" t="s">
        <v>151</v>
      </c>
      <c r="B5" s="72">
        <v>5.2999999999999999E-2</v>
      </c>
      <c r="C5" s="72">
        <v>4.4999999999999998E-2</v>
      </c>
      <c r="D5" s="72">
        <v>0.06</v>
      </c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7"/>
    </row>
    <row r="6" spans="1:16">
      <c r="A6" s="67" t="s">
        <v>7</v>
      </c>
      <c r="B6" s="72">
        <v>1.4999999999999999E-2</v>
      </c>
      <c r="C6" s="72">
        <v>1.6E-2</v>
      </c>
      <c r="D6" s="72">
        <v>0.05</v>
      </c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7"/>
    </row>
    <row r="7" spans="1:16">
      <c r="A7" s="67" t="s">
        <v>6</v>
      </c>
      <c r="B7" s="72">
        <v>4.8000000000000001E-2</v>
      </c>
      <c r="C7" s="72">
        <v>5.3999999999999999E-2</v>
      </c>
      <c r="D7" s="72">
        <v>2.3E-2</v>
      </c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7"/>
    </row>
    <row r="8" spans="1:16">
      <c r="A8" s="67" t="s">
        <v>5</v>
      </c>
      <c r="B8" s="72">
        <v>1.4E-2</v>
      </c>
      <c r="C8" s="72">
        <v>2.1000000000000001E-2</v>
      </c>
      <c r="D8" s="72">
        <v>1.6E-2</v>
      </c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7"/>
    </row>
    <row r="9" spans="1:16">
      <c r="A9" s="67" t="s">
        <v>4</v>
      </c>
      <c r="B9" s="72">
        <v>6.5000000000000002E-2</v>
      </c>
      <c r="C9" s="72">
        <v>6.8000000000000005E-2</v>
      </c>
      <c r="D9" s="72">
        <v>8.3000000000000004E-2</v>
      </c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7"/>
    </row>
    <row r="10" spans="1:16">
      <c r="A10" s="67" t="s">
        <v>152</v>
      </c>
      <c r="B10" s="72">
        <v>0</v>
      </c>
      <c r="C10" s="72">
        <v>6.0000000000000001E-3</v>
      </c>
      <c r="D10" s="72">
        <v>8.0000000000000002E-3</v>
      </c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7"/>
    </row>
    <row r="11" spans="1:16">
      <c r="A11" s="67" t="s">
        <v>2</v>
      </c>
      <c r="B11" s="72">
        <v>0.158</v>
      </c>
      <c r="C11" s="72">
        <v>0.16</v>
      </c>
      <c r="D11" s="72">
        <v>0.20300000000000001</v>
      </c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7"/>
    </row>
    <row r="12" spans="1:16">
      <c r="A12" s="67" t="s">
        <v>1</v>
      </c>
      <c r="B12" s="72">
        <v>6.7000000000000004E-2</v>
      </c>
      <c r="C12" s="72">
        <v>1.9E-2</v>
      </c>
      <c r="D12" s="72">
        <v>2.1999999999999999E-2</v>
      </c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7"/>
    </row>
    <row r="13" spans="1:16">
      <c r="A13" s="67" t="s">
        <v>0</v>
      </c>
      <c r="B13" s="72">
        <v>0.13400000000000001</v>
      </c>
      <c r="C13" s="72">
        <v>0.1</v>
      </c>
      <c r="D13" s="72">
        <v>0.255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7"/>
    </row>
    <row r="14" spans="1:16">
      <c r="A14" s="67"/>
      <c r="B14" s="67"/>
      <c r="C14" s="67"/>
      <c r="D14" s="67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7"/>
    </row>
    <row r="15" spans="1:16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7"/>
    </row>
    <row r="16" spans="1:16">
      <c r="A16" s="67"/>
      <c r="B16" s="67"/>
      <c r="C16" s="67"/>
      <c r="D16" s="67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7"/>
    </row>
    <row r="17" spans="1:16">
      <c r="A17" s="67"/>
      <c r="B17" s="67"/>
      <c r="C17" s="67"/>
      <c r="D17" s="67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7"/>
    </row>
    <row r="18" spans="1:16">
      <c r="A18" s="67"/>
      <c r="B18" s="67"/>
      <c r="C18" s="67"/>
      <c r="D18" s="67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7"/>
    </row>
    <row r="19" spans="1:16">
      <c r="A19" s="67"/>
      <c r="B19" s="67"/>
      <c r="C19" s="67"/>
      <c r="D19" s="67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</row>
    <row r="20" spans="1:16">
      <c r="A20" s="67"/>
      <c r="B20" s="67"/>
      <c r="C20" s="67"/>
      <c r="D20" s="67"/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7"/>
    </row>
    <row r="21" spans="1:16">
      <c r="A21" s="67"/>
      <c r="B21" s="67"/>
      <c r="C21" s="67"/>
      <c r="D21" s="67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7"/>
    </row>
    <row r="22" spans="1:16">
      <c r="A22" s="67"/>
      <c r="B22" s="67"/>
      <c r="C22" s="67"/>
      <c r="D22" s="67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7"/>
    </row>
    <row r="23" spans="1:16">
      <c r="A23" s="67"/>
      <c r="B23" s="67"/>
      <c r="C23" s="67"/>
      <c r="D23" s="67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7"/>
    </row>
    <row r="24" spans="1:16">
      <c r="A24" s="67"/>
      <c r="B24" s="67"/>
      <c r="C24" s="67"/>
      <c r="D24" s="67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7"/>
    </row>
    <row r="25" spans="1:16">
      <c r="A25" s="67"/>
      <c r="B25" s="67"/>
      <c r="C25" s="67"/>
      <c r="D25" s="67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7"/>
    </row>
    <row r="26" spans="1:16">
      <c r="A26" s="67"/>
      <c r="B26" s="67"/>
      <c r="C26" s="67"/>
      <c r="D26" s="67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7"/>
    </row>
    <row r="27" spans="1:16">
      <c r="A27" s="67"/>
      <c r="B27" s="67"/>
      <c r="C27" s="67"/>
      <c r="D27" s="67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7"/>
    </row>
    <row r="28" spans="1:16">
      <c r="A28" s="67"/>
      <c r="B28" s="67"/>
      <c r="C28" s="67"/>
      <c r="D28" s="67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7"/>
    </row>
    <row r="29" spans="1:16">
      <c r="A29" s="67"/>
      <c r="B29" s="67"/>
      <c r="C29" s="67"/>
      <c r="D29" s="67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7"/>
    </row>
    <row r="30" spans="1:16">
      <c r="A30" s="67"/>
      <c r="B30" s="67"/>
      <c r="C30" s="67"/>
      <c r="D30" s="67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7"/>
    </row>
    <row r="31" spans="1:16">
      <c r="A31" s="67"/>
      <c r="B31" s="67"/>
      <c r="C31" s="67"/>
      <c r="D31" s="67"/>
      <c r="E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7"/>
    </row>
    <row r="32" spans="1:16">
      <c r="A32" s="67"/>
      <c r="B32" s="67"/>
      <c r="C32" s="67"/>
      <c r="D32" s="67"/>
      <c r="E32" s="6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7"/>
    </row>
    <row r="33" spans="1:16">
      <c r="A33" s="67"/>
      <c r="B33" s="67"/>
      <c r="C33" s="67"/>
      <c r="D33" s="67"/>
      <c r="E33" s="67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7"/>
    </row>
    <row r="34" spans="1:16">
      <c r="A34" s="67"/>
      <c r="B34" s="67"/>
      <c r="C34" s="67"/>
      <c r="D34" s="67"/>
      <c r="E34" s="67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7"/>
    </row>
    <row r="35" spans="1:16">
      <c r="A35" s="67"/>
      <c r="B35" s="67"/>
      <c r="C35" s="67"/>
      <c r="D35" s="67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7"/>
    </row>
    <row r="36" spans="1:16">
      <c r="A36" s="67"/>
      <c r="B36" s="67"/>
      <c r="C36" s="67"/>
      <c r="D36" s="67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6">
      <c r="A37" s="67"/>
      <c r="B37" s="67"/>
      <c r="C37" s="67"/>
      <c r="D37" s="67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6">
      <c r="A38" s="67"/>
      <c r="B38" s="67"/>
      <c r="C38" s="67"/>
      <c r="D38" s="67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7"/>
    </row>
    <row r="39" spans="1:16">
      <c r="A39" s="67"/>
      <c r="B39" s="67"/>
      <c r="C39" s="67"/>
      <c r="D39" s="67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7"/>
    </row>
    <row r="40" spans="1:16">
      <c r="A40" s="67"/>
      <c r="B40" s="67"/>
      <c r="C40" s="67"/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7"/>
    </row>
    <row r="41" spans="1:16">
      <c r="A41" s="67"/>
      <c r="B41" s="67"/>
      <c r="C41" s="67"/>
      <c r="D41" s="67"/>
      <c r="E41" s="67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7"/>
    </row>
    <row r="42" spans="1:16">
      <c r="A42" s="67"/>
      <c r="B42" s="67"/>
      <c r="C42" s="67"/>
      <c r="D42" s="67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7"/>
    </row>
    <row r="43" spans="1:16">
      <c r="A43" s="67"/>
      <c r="B43" s="67"/>
      <c r="C43" s="67"/>
      <c r="D43" s="67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7"/>
    </row>
    <row r="44" spans="1:16">
      <c r="A44" s="67"/>
      <c r="B44" s="67"/>
      <c r="C44" s="67"/>
      <c r="D44" s="67"/>
      <c r="E44" s="67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7"/>
    </row>
    <row r="45" spans="1:16">
      <c r="A45" s="67"/>
      <c r="B45" s="67"/>
      <c r="C45" s="67"/>
      <c r="D45" s="67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</row>
    <row r="46" spans="1:16">
      <c r="A46" s="67"/>
      <c r="B46" s="67"/>
      <c r="C46" s="67"/>
      <c r="D46" s="67"/>
      <c r="E46" s="67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</row>
    <row r="47" spans="1:16">
      <c r="A47" s="67"/>
      <c r="B47" s="67"/>
      <c r="C47" s="67"/>
      <c r="D47" s="67"/>
      <c r="E47" s="6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</row>
    <row r="48" spans="1:16">
      <c r="A48" s="67"/>
      <c r="B48" s="67"/>
      <c r="C48" s="67"/>
      <c r="D48" s="67"/>
      <c r="E48" s="67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</row>
    <row r="49" spans="1:16">
      <c r="A49" s="67"/>
      <c r="B49" s="67"/>
      <c r="C49" s="67"/>
      <c r="D49" s="67"/>
      <c r="E49" s="6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</row>
    <row r="50" spans="1:16">
      <c r="A50" s="67"/>
      <c r="B50" s="67"/>
      <c r="C50" s="67"/>
      <c r="D50" s="67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</row>
    <row r="51" spans="1:16">
      <c r="A51" s="67"/>
      <c r="B51" s="67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</row>
    <row r="52" spans="1:16">
      <c r="A52" s="67"/>
      <c r="B52" s="67"/>
      <c r="C52" s="67"/>
      <c r="D52" s="67"/>
      <c r="E52" s="6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</row>
    <row r="53" spans="1:16">
      <c r="A53" s="67"/>
      <c r="B53" s="67"/>
      <c r="C53" s="67"/>
      <c r="D53" s="67"/>
      <c r="E53" s="67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</row>
    <row r="54" spans="1:16">
      <c r="A54" s="67"/>
      <c r="B54" s="67"/>
      <c r="C54" s="67"/>
      <c r="D54" s="67"/>
      <c r="E54" s="6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</row>
    <row r="55" spans="1:16">
      <c r="A55" s="67"/>
      <c r="B55" s="67"/>
      <c r="C55" s="67"/>
      <c r="D55" s="67"/>
      <c r="E55" s="6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7"/>
    </row>
    <row r="56" spans="1:16">
      <c r="A56" s="67"/>
      <c r="B56" s="67"/>
      <c r="C56" s="67"/>
      <c r="D56" s="67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7"/>
    </row>
    <row r="57" spans="1:16">
      <c r="A57" s="67"/>
      <c r="B57" s="67"/>
      <c r="C57" s="67"/>
      <c r="D57" s="67"/>
      <c r="E57" s="6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7"/>
    </row>
    <row r="58" spans="1:16">
      <c r="A58" s="67"/>
      <c r="B58" s="67"/>
      <c r="C58" s="67"/>
      <c r="D58" s="67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7"/>
    </row>
    <row r="59" spans="1:16">
      <c r="A59" s="67"/>
      <c r="B59" s="67"/>
      <c r="C59" s="67"/>
      <c r="D59" s="67"/>
      <c r="E59" s="67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7"/>
    </row>
    <row r="60" spans="1:16">
      <c r="A60" s="67"/>
      <c r="B60" s="67"/>
      <c r="C60" s="67"/>
      <c r="D60" s="67"/>
      <c r="E60" s="67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7"/>
    </row>
    <row r="61" spans="1:16">
      <c r="A61" s="67"/>
      <c r="B61" s="67"/>
      <c r="C61" s="67"/>
      <c r="D61" s="67"/>
      <c r="E61" s="67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7"/>
    </row>
    <row r="62" spans="1:16">
      <c r="A62" s="67"/>
      <c r="B62" s="67"/>
      <c r="C62" s="67"/>
      <c r="D62" s="67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7"/>
    </row>
    <row r="63" spans="1:16">
      <c r="A63" s="67"/>
      <c r="B63" s="67"/>
      <c r="C63" s="67"/>
      <c r="D63" s="67"/>
      <c r="E63" s="67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7"/>
    </row>
    <row r="64" spans="1:16">
      <c r="A64" s="67"/>
      <c r="B64" s="67"/>
      <c r="C64" s="67"/>
      <c r="D64" s="67"/>
      <c r="E64" s="67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7"/>
    </row>
    <row r="65" spans="1:16">
      <c r="A65" s="67"/>
      <c r="B65" s="67"/>
      <c r="C65" s="67"/>
      <c r="D65" s="67"/>
      <c r="E65" s="67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7"/>
    </row>
    <row r="66" spans="1:16">
      <c r="A66" s="67"/>
      <c r="B66" s="67"/>
      <c r="C66" s="67"/>
      <c r="D66" s="67"/>
      <c r="E66" s="67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7"/>
    </row>
    <row r="67" spans="1:16">
      <c r="A67" s="67"/>
      <c r="B67" s="67"/>
      <c r="C67" s="67"/>
      <c r="D67" s="67"/>
      <c r="E67" s="67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7"/>
    </row>
    <row r="68" spans="1:16">
      <c r="A68" s="67"/>
      <c r="B68" s="67"/>
      <c r="C68" s="67"/>
      <c r="D68" s="67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7"/>
    </row>
    <row r="69" spans="1:16">
      <c r="A69" s="67"/>
      <c r="B69" s="67"/>
      <c r="C69" s="67"/>
      <c r="D69" s="67"/>
      <c r="E69" s="67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7"/>
    </row>
    <row r="70" spans="1:16">
      <c r="A70" s="67"/>
      <c r="B70" s="67"/>
      <c r="C70" s="67"/>
      <c r="D70" s="67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7"/>
    </row>
    <row r="71" spans="1:16">
      <c r="A71" s="67"/>
      <c r="B71" s="67"/>
      <c r="C71" s="67"/>
      <c r="D71" s="67"/>
      <c r="E71" s="67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7"/>
    </row>
    <row r="72" spans="1:16">
      <c r="A72" s="67"/>
      <c r="B72" s="67"/>
      <c r="C72" s="67"/>
      <c r="D72" s="67"/>
      <c r="E72" s="67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7"/>
    </row>
    <row r="73" spans="1:16">
      <c r="A73" s="67"/>
      <c r="B73" s="67"/>
      <c r="C73" s="67"/>
      <c r="D73" s="67"/>
      <c r="E73" s="67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7"/>
    </row>
    <row r="74" spans="1:16">
      <c r="A74" s="67"/>
      <c r="B74" s="67"/>
      <c r="C74" s="67"/>
      <c r="D74" s="67"/>
      <c r="E74" s="67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7"/>
    </row>
    <row r="75" spans="1:16">
      <c r="A75" s="67"/>
      <c r="B75" s="67"/>
      <c r="C75" s="67"/>
      <c r="D75" s="67"/>
      <c r="E75" s="67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7"/>
    </row>
    <row r="76" spans="1:16">
      <c r="A76" s="67"/>
      <c r="B76" s="67"/>
      <c r="C76" s="67"/>
      <c r="D76" s="67"/>
      <c r="E76" s="67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7"/>
    </row>
    <row r="77" spans="1:16">
      <c r="A77" s="67"/>
      <c r="B77" s="67"/>
      <c r="C77" s="67"/>
      <c r="D77" s="67"/>
      <c r="E77" s="67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7"/>
    </row>
    <row r="78" spans="1:16">
      <c r="A78" s="67"/>
      <c r="B78" s="67"/>
      <c r="C78" s="67"/>
      <c r="D78" s="67"/>
      <c r="E78" s="67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7"/>
    </row>
    <row r="79" spans="1:16">
      <c r="A79" s="67"/>
      <c r="B79" s="67"/>
      <c r="C79" s="67"/>
      <c r="D79" s="67"/>
      <c r="E79" s="67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7"/>
    </row>
    <row r="80" spans="1:16">
      <c r="A80" s="67"/>
      <c r="B80" s="67"/>
      <c r="C80" s="67"/>
      <c r="D80" s="67"/>
      <c r="E80" s="67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7"/>
    </row>
    <row r="81" spans="1:16">
      <c r="A81" s="67"/>
      <c r="B81" s="67"/>
      <c r="C81" s="67"/>
      <c r="D81" s="67"/>
      <c r="E81" s="67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7"/>
    </row>
    <row r="82" spans="1:16">
      <c r="A82" s="67"/>
      <c r="B82" s="67"/>
      <c r="C82" s="67"/>
      <c r="D82" s="67"/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7"/>
    </row>
    <row r="83" spans="1:16">
      <c r="A83" s="67"/>
      <c r="B83" s="67"/>
      <c r="C83" s="67"/>
      <c r="D83" s="67"/>
      <c r="E83" s="67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7"/>
    </row>
    <row r="84" spans="1:16">
      <c r="A84" s="67"/>
      <c r="B84" s="67"/>
      <c r="C84" s="67"/>
      <c r="D84" s="67"/>
      <c r="E84" s="67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7"/>
    </row>
    <row r="85" spans="1:16">
      <c r="A85" s="67"/>
      <c r="B85" s="67"/>
      <c r="C85" s="67"/>
      <c r="D85" s="67"/>
      <c r="E85" s="67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7"/>
    </row>
    <row r="86" spans="1:16">
      <c r="A86" s="67"/>
      <c r="B86" s="67"/>
      <c r="C86" s="67"/>
      <c r="D86" s="67"/>
      <c r="E86" s="67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7"/>
    </row>
    <row r="87" spans="1:16">
      <c r="A87" s="67"/>
      <c r="B87" s="67"/>
      <c r="C87" s="67"/>
      <c r="D87" s="67"/>
      <c r="E87" s="67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7"/>
    </row>
    <row r="88" spans="1:16">
      <c r="A88" s="67"/>
      <c r="B88" s="67"/>
      <c r="C88" s="67"/>
      <c r="D88" s="67"/>
      <c r="E88" s="67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7"/>
    </row>
    <row r="89" spans="1:16">
      <c r="A89" s="67"/>
      <c r="B89" s="67"/>
      <c r="C89" s="67"/>
      <c r="D89" s="67"/>
      <c r="E89" s="67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7"/>
    </row>
    <row r="90" spans="1:16">
      <c r="A90" s="67"/>
      <c r="B90" s="67"/>
      <c r="C90" s="67"/>
      <c r="D90" s="67"/>
      <c r="E90" s="67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7"/>
    </row>
    <row r="91" spans="1:16">
      <c r="A91" s="67"/>
      <c r="B91" s="67"/>
      <c r="C91" s="67"/>
      <c r="D91" s="67"/>
      <c r="E91" s="6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7"/>
    </row>
    <row r="92" spans="1:16">
      <c r="A92" s="67"/>
      <c r="B92" s="67"/>
      <c r="C92" s="67"/>
      <c r="D92" s="67"/>
      <c r="E92" s="67"/>
      <c r="F92" s="4"/>
      <c r="G92" s="72"/>
      <c r="H92" s="72"/>
      <c r="I92" s="72"/>
      <c r="J92" s="67"/>
      <c r="K92" s="67"/>
      <c r="L92" s="67"/>
      <c r="M92" s="67"/>
      <c r="N92" s="67"/>
      <c r="O92" s="67"/>
      <c r="P92" s="67"/>
    </row>
    <row r="93" spans="1:16">
      <c r="A93" s="67"/>
      <c r="B93" s="67"/>
      <c r="C93" s="67"/>
      <c r="D93" s="67"/>
      <c r="E93" s="67"/>
      <c r="F93" s="4"/>
      <c r="G93" s="72"/>
      <c r="H93" s="72"/>
      <c r="I93" s="72"/>
      <c r="J93" s="67"/>
      <c r="K93" s="67"/>
      <c r="L93" s="67"/>
      <c r="M93" s="67"/>
      <c r="N93" s="67"/>
      <c r="O93" s="67"/>
      <c r="P93" s="67"/>
    </row>
    <row r="94" spans="1:16">
      <c r="A94" s="67"/>
      <c r="B94" s="67"/>
      <c r="C94" s="67"/>
      <c r="D94" s="67"/>
      <c r="E94" s="67"/>
      <c r="F94" s="67"/>
      <c r="G94" s="72"/>
      <c r="H94" s="72"/>
      <c r="I94" s="72"/>
      <c r="J94" s="67"/>
      <c r="K94" s="67"/>
      <c r="L94" s="67"/>
      <c r="M94" s="67"/>
      <c r="N94" s="67"/>
      <c r="O94" s="67"/>
      <c r="P94" s="67"/>
    </row>
    <row r="95" spans="1:16">
      <c r="A95" s="67"/>
      <c r="B95" s="67"/>
      <c r="C95" s="67"/>
      <c r="D95" s="67"/>
      <c r="E95" s="67"/>
      <c r="F95" s="67"/>
      <c r="G95" s="72"/>
      <c r="H95" s="72"/>
      <c r="I95" s="72"/>
      <c r="J95" s="67"/>
      <c r="K95" s="67"/>
      <c r="L95" s="67"/>
      <c r="M95" s="67"/>
      <c r="N95" s="67"/>
      <c r="O95" s="67"/>
      <c r="P95" s="67"/>
    </row>
    <row r="96" spans="1:16">
      <c r="A96" s="67"/>
      <c r="B96" s="67"/>
      <c r="C96" s="67"/>
      <c r="D96" s="67"/>
      <c r="E96" s="67"/>
      <c r="F96" s="67"/>
      <c r="G96" s="72"/>
      <c r="H96" s="72"/>
      <c r="I96" s="72"/>
      <c r="J96" s="67"/>
      <c r="K96" s="67"/>
      <c r="L96" s="67"/>
      <c r="M96" s="67"/>
      <c r="N96" s="67"/>
      <c r="O96" s="67"/>
      <c r="P96" s="67"/>
    </row>
    <row r="97" spans="1:16">
      <c r="A97" s="67"/>
      <c r="B97" s="67"/>
      <c r="C97" s="67"/>
      <c r="D97" s="67"/>
      <c r="E97" s="67"/>
      <c r="F97" s="67"/>
      <c r="G97" s="72"/>
      <c r="H97" s="72"/>
      <c r="I97" s="72"/>
      <c r="J97" s="67"/>
      <c r="K97" s="67"/>
      <c r="L97" s="67"/>
      <c r="M97" s="67"/>
      <c r="N97" s="67"/>
      <c r="O97" s="67"/>
      <c r="P97" s="67"/>
    </row>
    <row r="98" spans="1:16">
      <c r="A98" s="67"/>
      <c r="B98" s="67"/>
      <c r="C98" s="67"/>
      <c r="D98" s="67"/>
      <c r="E98" s="67"/>
      <c r="F98" s="67"/>
      <c r="G98" s="72"/>
      <c r="H98" s="72"/>
      <c r="I98" s="72"/>
      <c r="J98" s="67"/>
      <c r="K98" s="67"/>
      <c r="L98" s="67"/>
      <c r="M98" s="67"/>
      <c r="N98" s="67"/>
      <c r="O98" s="67"/>
      <c r="P98" s="67"/>
    </row>
    <row r="99" spans="1:16">
      <c r="A99" s="67"/>
      <c r="B99" s="67"/>
      <c r="C99" s="67"/>
      <c r="D99" s="67"/>
      <c r="E99" s="67"/>
      <c r="F99" s="67"/>
      <c r="G99" s="72"/>
      <c r="H99" s="72"/>
      <c r="I99" s="72"/>
      <c r="J99" s="67"/>
      <c r="K99" s="67"/>
      <c r="L99" s="67"/>
      <c r="M99" s="67"/>
      <c r="N99" s="67"/>
      <c r="O99" s="67"/>
      <c r="P99" s="67"/>
    </row>
    <row r="100" spans="1:16">
      <c r="A100" s="67"/>
      <c r="B100" s="67"/>
      <c r="C100" s="67"/>
      <c r="D100" s="67"/>
      <c r="E100" s="67"/>
      <c r="F100" s="67"/>
      <c r="G100" s="72"/>
      <c r="H100" s="72"/>
      <c r="I100" s="72"/>
      <c r="J100" s="67"/>
      <c r="K100" s="67"/>
      <c r="L100" s="67"/>
      <c r="M100" s="67"/>
      <c r="N100" s="67"/>
      <c r="O100" s="67"/>
      <c r="P100" s="67"/>
    </row>
    <row r="101" spans="1:16">
      <c r="A101" s="67"/>
      <c r="B101" s="67"/>
      <c r="C101" s="67"/>
      <c r="D101" s="67"/>
      <c r="E101" s="67"/>
      <c r="F101" s="67"/>
      <c r="G101" s="72"/>
      <c r="H101" s="72"/>
      <c r="I101" s="72"/>
      <c r="J101" s="67"/>
      <c r="K101" s="67"/>
      <c r="L101" s="67"/>
      <c r="M101" s="67"/>
      <c r="N101" s="67"/>
      <c r="O101" s="67"/>
      <c r="P101" s="67"/>
    </row>
    <row r="102" spans="1:16">
      <c r="A102" s="67"/>
      <c r="B102" s="67"/>
      <c r="C102" s="67"/>
      <c r="D102" s="67"/>
      <c r="E102" s="67"/>
      <c r="F102" s="67"/>
      <c r="G102" s="72"/>
      <c r="H102" s="72"/>
      <c r="I102" s="72"/>
      <c r="J102" s="67"/>
      <c r="K102" s="67"/>
      <c r="L102" s="67"/>
      <c r="M102" s="67"/>
      <c r="N102" s="67"/>
      <c r="O102" s="67"/>
      <c r="P102" s="67"/>
    </row>
    <row r="103" spans="1:16">
      <c r="A103" s="67"/>
      <c r="B103" s="67"/>
      <c r="C103" s="67"/>
      <c r="D103" s="67"/>
      <c r="E103" s="67"/>
      <c r="F103" s="67"/>
      <c r="G103" s="72"/>
      <c r="H103" s="72"/>
      <c r="I103" s="72"/>
      <c r="J103" s="67"/>
      <c r="K103" s="67"/>
      <c r="L103" s="67"/>
      <c r="M103" s="67"/>
      <c r="N103" s="67"/>
      <c r="O103" s="67"/>
      <c r="P103" s="67"/>
    </row>
    <row r="104" spans="1:16">
      <c r="A104" s="67"/>
      <c r="B104" s="67"/>
      <c r="C104" s="67"/>
      <c r="D104" s="67"/>
      <c r="E104" s="67"/>
      <c r="F104" s="67"/>
      <c r="G104" s="72"/>
      <c r="H104" s="72"/>
      <c r="I104" s="72"/>
      <c r="J104" s="67"/>
      <c r="K104" s="67"/>
      <c r="L104" s="67"/>
      <c r="M104" s="67"/>
      <c r="N104" s="67"/>
      <c r="O104" s="67"/>
      <c r="P104" s="67"/>
    </row>
    <row r="105" spans="1:16">
      <c r="A105" s="67"/>
      <c r="B105" s="67"/>
      <c r="C105" s="67"/>
      <c r="D105" s="67"/>
      <c r="E105" s="67"/>
      <c r="F105" s="67"/>
      <c r="G105" s="72"/>
      <c r="H105" s="72"/>
      <c r="I105" s="72"/>
      <c r="J105" s="67"/>
      <c r="K105" s="67"/>
      <c r="L105" s="67"/>
      <c r="M105" s="67"/>
      <c r="N105" s="67"/>
      <c r="O105" s="67"/>
      <c r="P105" s="67"/>
    </row>
    <row r="106" spans="1:16">
      <c r="A106" s="67"/>
      <c r="B106" s="67"/>
      <c r="C106" s="67"/>
      <c r="D106" s="67"/>
      <c r="E106" s="67"/>
      <c r="F106" s="67"/>
      <c r="G106" s="72"/>
      <c r="H106" s="72"/>
      <c r="I106" s="72"/>
      <c r="J106" s="67"/>
      <c r="K106" s="67"/>
      <c r="L106" s="67"/>
      <c r="M106" s="67"/>
      <c r="N106" s="67"/>
      <c r="O106" s="67"/>
      <c r="P106" s="67"/>
    </row>
    <row r="107" spans="1:16">
      <c r="A107" s="67"/>
      <c r="B107" s="67"/>
      <c r="C107" s="67"/>
      <c r="D107" s="67"/>
      <c r="E107" s="67"/>
      <c r="F107" s="67"/>
      <c r="G107" s="72"/>
      <c r="H107" s="72"/>
      <c r="I107" s="72"/>
      <c r="J107" s="67"/>
      <c r="K107" s="67"/>
      <c r="L107" s="67"/>
      <c r="M107" s="67"/>
      <c r="N107" s="67"/>
      <c r="O107" s="67"/>
      <c r="P107" s="67"/>
    </row>
    <row r="108" spans="1:16">
      <c r="A108" s="67"/>
      <c r="B108" s="67"/>
      <c r="C108" s="67"/>
      <c r="D108" s="67"/>
      <c r="E108" s="67"/>
      <c r="F108" s="67"/>
      <c r="G108" s="72"/>
      <c r="H108" s="72"/>
      <c r="I108" s="72"/>
      <c r="J108" s="67"/>
      <c r="K108" s="67"/>
      <c r="L108" s="67"/>
      <c r="M108" s="67"/>
      <c r="N108" s="67"/>
      <c r="O108" s="67"/>
      <c r="P108" s="67"/>
    </row>
    <row r="109" spans="1:16">
      <c r="A109" s="67"/>
      <c r="B109" s="67"/>
      <c r="C109" s="67"/>
      <c r="D109" s="67"/>
      <c r="E109" s="67"/>
      <c r="F109" s="67"/>
      <c r="G109" s="72"/>
      <c r="H109" s="72"/>
      <c r="I109" s="72"/>
      <c r="J109" s="67"/>
      <c r="K109" s="67"/>
      <c r="L109" s="67"/>
      <c r="M109" s="67"/>
      <c r="N109" s="67"/>
      <c r="O109" s="67"/>
      <c r="P109" s="6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382C-08A6-3B42-93F1-2885217A372A}">
  <dimension ref="A1:V285"/>
  <sheetViews>
    <sheetView zoomScale="90" zoomScaleNormal="90" workbookViewId="0">
      <pane xSplit="1" topLeftCell="B1" activePane="topRight" state="frozen"/>
      <selection pane="topRight"/>
    </sheetView>
  </sheetViews>
  <sheetFormatPr baseColWidth="10" defaultRowHeight="16"/>
  <cols>
    <col min="1" max="1" width="20.5" bestFit="1" customWidth="1"/>
    <col min="15" max="15" width="28.6640625" bestFit="1" customWidth="1"/>
    <col min="16" max="16" width="12.1640625" bestFit="1" customWidth="1"/>
    <col min="17" max="17" width="28.5" style="42" bestFit="1" customWidth="1"/>
    <col min="19" max="19" width="15.33203125" bestFit="1" customWidth="1"/>
    <col min="21" max="21" width="43.6640625" style="61" bestFit="1" customWidth="1"/>
    <col min="22" max="22" width="38.33203125" style="61" bestFit="1" customWidth="1"/>
  </cols>
  <sheetData>
    <row r="1" spans="1:22" ht="17" thickBot="1">
      <c r="A1" s="18" t="s">
        <v>63</v>
      </c>
      <c r="B1" s="12">
        <v>2008</v>
      </c>
      <c r="C1" s="12">
        <v>2009</v>
      </c>
      <c r="D1" s="12">
        <v>2010</v>
      </c>
      <c r="E1" s="12">
        <v>2011</v>
      </c>
      <c r="F1" s="12">
        <v>2012</v>
      </c>
      <c r="G1" s="12">
        <v>2013</v>
      </c>
      <c r="H1" s="12">
        <v>2014</v>
      </c>
      <c r="I1" s="12">
        <v>2015</v>
      </c>
      <c r="J1" s="12">
        <v>2016</v>
      </c>
      <c r="K1" s="12">
        <v>2017</v>
      </c>
      <c r="L1" s="12">
        <v>2018</v>
      </c>
      <c r="M1" s="12" t="s">
        <v>24</v>
      </c>
      <c r="N1" s="12" t="s">
        <v>25</v>
      </c>
      <c r="O1" s="12" t="s">
        <v>26</v>
      </c>
      <c r="P1" s="22" t="s">
        <v>27</v>
      </c>
      <c r="Q1" s="37" t="s">
        <v>85</v>
      </c>
      <c r="R1" s="14"/>
      <c r="S1" s="22" t="s">
        <v>8</v>
      </c>
      <c r="T1" s="22" t="s">
        <v>29</v>
      </c>
      <c r="U1" s="22" t="s">
        <v>87</v>
      </c>
      <c r="V1" s="22" t="s">
        <v>88</v>
      </c>
    </row>
    <row r="2" spans="1:22" ht="17">
      <c r="A2" s="11" t="s">
        <v>15</v>
      </c>
      <c r="B2" s="35">
        <v>71</v>
      </c>
      <c r="C2" s="35">
        <v>91</v>
      </c>
      <c r="D2" s="35">
        <v>110</v>
      </c>
      <c r="E2" s="35">
        <v>103</v>
      </c>
      <c r="F2" s="35">
        <v>101</v>
      </c>
      <c r="G2" s="35">
        <v>100</v>
      </c>
      <c r="H2" s="35">
        <v>90</v>
      </c>
      <c r="I2" s="35">
        <v>70</v>
      </c>
      <c r="J2" s="35">
        <v>72</v>
      </c>
      <c r="K2" s="35">
        <v>52</v>
      </c>
      <c r="L2" s="36"/>
      <c r="M2" s="14">
        <f t="shared" ref="M2:M11" si="0">SUM(B2:L2)</f>
        <v>860</v>
      </c>
      <c r="N2" s="16">
        <f>M2/M12</f>
        <v>5.3555860007472908E-2</v>
      </c>
      <c r="O2" s="16">
        <f>M2/(M12-M9-M11)</f>
        <v>5.8174930663600084E-2</v>
      </c>
      <c r="P2" s="5">
        <v>0.41469617274005277</v>
      </c>
      <c r="Q2" s="38">
        <f>K2/(K12-K9-K11)</f>
        <v>6.0676779463243874E-2</v>
      </c>
      <c r="R2" s="14"/>
      <c r="S2" s="11" t="s">
        <v>15</v>
      </c>
      <c r="T2" s="16">
        <f t="shared" ref="T2:T8" si="1">P2</f>
        <v>0.41469617274005277</v>
      </c>
      <c r="U2" s="73">
        <f t="shared" ref="U2:U8" si="2">O2</f>
        <v>5.8174930663600084E-2</v>
      </c>
      <c r="V2" s="73">
        <f t="shared" ref="V2:V8" si="3">Q2</f>
        <v>6.0676779463243874E-2</v>
      </c>
    </row>
    <row r="3" spans="1:22">
      <c r="A3" s="11" t="s">
        <v>16</v>
      </c>
      <c r="B3" s="35">
        <v>26</v>
      </c>
      <c r="C3" s="35">
        <v>54</v>
      </c>
      <c r="D3" s="35">
        <v>59</v>
      </c>
      <c r="E3" s="35">
        <v>29</v>
      </c>
      <c r="F3" s="35">
        <v>38</v>
      </c>
      <c r="G3" s="35">
        <v>28</v>
      </c>
      <c r="H3" s="35">
        <v>34</v>
      </c>
      <c r="I3" s="35">
        <v>20</v>
      </c>
      <c r="J3" s="35">
        <v>18</v>
      </c>
      <c r="K3" s="35">
        <v>18</v>
      </c>
      <c r="L3" s="14"/>
      <c r="M3" s="14">
        <f t="shared" si="0"/>
        <v>324</v>
      </c>
      <c r="N3" s="16">
        <f>M3/M12</f>
        <v>2.0176858886536305E-2</v>
      </c>
      <c r="O3" s="16">
        <f>M3/(M12-M9-M11)</f>
        <v>2.1917066901170262E-2</v>
      </c>
      <c r="P3" s="5">
        <v>9.2719834462714618E-3</v>
      </c>
      <c r="Q3" s="38">
        <f>K3/(K12-K9-K11)</f>
        <v>2.1003500583430573E-2</v>
      </c>
      <c r="R3" s="14"/>
      <c r="S3" s="11" t="s">
        <v>16</v>
      </c>
      <c r="T3" s="16">
        <f t="shared" si="1"/>
        <v>9.2719834462714618E-3</v>
      </c>
      <c r="U3" s="73">
        <f t="shared" si="2"/>
        <v>2.1917066901170262E-2</v>
      </c>
      <c r="V3" s="73">
        <f t="shared" si="3"/>
        <v>2.1003500583430573E-2</v>
      </c>
    </row>
    <row r="4" spans="1:22">
      <c r="A4" s="11" t="s">
        <v>17</v>
      </c>
      <c r="B4" s="35">
        <v>1112</v>
      </c>
      <c r="C4" s="35">
        <v>931</v>
      </c>
      <c r="D4" s="35">
        <v>1233</v>
      </c>
      <c r="E4" s="35">
        <v>875</v>
      </c>
      <c r="F4" s="35">
        <v>786</v>
      </c>
      <c r="G4" s="35">
        <v>1005</v>
      </c>
      <c r="H4" s="35">
        <v>969</v>
      </c>
      <c r="I4" s="35">
        <v>730</v>
      </c>
      <c r="J4" s="35">
        <v>650</v>
      </c>
      <c r="K4" s="35">
        <v>540</v>
      </c>
      <c r="L4" s="14"/>
      <c r="M4" s="14">
        <f t="shared" si="0"/>
        <v>8831</v>
      </c>
      <c r="N4" s="16">
        <f>M4/M12</f>
        <v>0.54994395316975964</v>
      </c>
      <c r="O4" s="16">
        <f>M4/(M12-M9-M11)</f>
        <v>0.59737536359331667</v>
      </c>
      <c r="P4" s="5">
        <v>0.44129586630652828</v>
      </c>
      <c r="Q4" s="38">
        <f>K4/(K12-K9-K11)</f>
        <v>0.63010501750291714</v>
      </c>
      <c r="R4" s="14"/>
      <c r="S4" s="11" t="s">
        <v>17</v>
      </c>
      <c r="T4" s="16">
        <f t="shared" si="1"/>
        <v>0.44129586630652828</v>
      </c>
      <c r="U4" s="73">
        <f t="shared" si="2"/>
        <v>0.59737536359331667</v>
      </c>
      <c r="V4" s="73">
        <f t="shared" si="3"/>
        <v>0.63010501750291714</v>
      </c>
    </row>
    <row r="5" spans="1:22">
      <c r="A5" s="11" t="s">
        <v>18</v>
      </c>
      <c r="B5" s="35">
        <v>13</v>
      </c>
      <c r="C5" s="35">
        <v>18</v>
      </c>
      <c r="D5" s="35">
        <v>22</v>
      </c>
      <c r="E5" s="35">
        <v>19</v>
      </c>
      <c r="F5" s="35">
        <v>21</v>
      </c>
      <c r="G5" s="35">
        <v>32</v>
      </c>
      <c r="H5" s="35">
        <v>18</v>
      </c>
      <c r="I5" s="35">
        <v>11</v>
      </c>
      <c r="J5" s="35">
        <v>11</v>
      </c>
      <c r="K5" s="35">
        <v>15</v>
      </c>
      <c r="L5" s="14"/>
      <c r="M5" s="14">
        <f t="shared" si="0"/>
        <v>180</v>
      </c>
      <c r="N5" s="16">
        <f>M5/M12</f>
        <v>1.1209366048075726E-2</v>
      </c>
      <c r="O5" s="16">
        <f>M5/(M12-M9-M11)</f>
        <v>1.2176148278427924E-2</v>
      </c>
      <c r="P5" s="5">
        <v>1.7564643257672683E-2</v>
      </c>
      <c r="Q5" s="38">
        <f>K5/(K12-K9-K11)</f>
        <v>1.7502917152858809E-2</v>
      </c>
      <c r="R5" s="14"/>
      <c r="S5" s="11" t="s">
        <v>18</v>
      </c>
      <c r="T5" s="16">
        <f t="shared" si="1"/>
        <v>1.7564643257672683E-2</v>
      </c>
      <c r="U5" s="73">
        <f t="shared" si="2"/>
        <v>1.2176148278427924E-2</v>
      </c>
      <c r="V5" s="73">
        <f t="shared" si="3"/>
        <v>1.7502917152858809E-2</v>
      </c>
    </row>
    <row r="6" spans="1:22" ht="17">
      <c r="A6" s="11" t="s">
        <v>35</v>
      </c>
      <c r="B6" s="35">
        <v>435</v>
      </c>
      <c r="C6" s="35">
        <v>440</v>
      </c>
      <c r="D6" s="35">
        <v>594</v>
      </c>
      <c r="E6" s="35">
        <v>447</v>
      </c>
      <c r="F6" s="35">
        <v>371</v>
      </c>
      <c r="G6" s="35">
        <v>484</v>
      </c>
      <c r="H6" s="35">
        <v>463</v>
      </c>
      <c r="I6" s="35">
        <v>329</v>
      </c>
      <c r="J6" s="35">
        <v>238</v>
      </c>
      <c r="K6" s="35">
        <v>187</v>
      </c>
      <c r="L6" s="36"/>
      <c r="M6" s="14">
        <f>SUM(B6:L6)</f>
        <v>3988</v>
      </c>
      <c r="N6" s="16">
        <f>M6/M12</f>
        <v>0.24834973222069998</v>
      </c>
      <c r="O6" s="16">
        <f>M6/(M12-M9-M11)</f>
        <v>0.26976932963539202</v>
      </c>
      <c r="P6" s="5">
        <v>2.291933216446319E-2</v>
      </c>
      <c r="Q6" s="38">
        <f>K6/(K12-K9-K11)</f>
        <v>0.21820303383897316</v>
      </c>
      <c r="R6" s="14"/>
      <c r="S6" s="11" t="s">
        <v>35</v>
      </c>
      <c r="T6" s="16">
        <f t="shared" si="1"/>
        <v>2.291933216446319E-2</v>
      </c>
      <c r="U6" s="73">
        <f t="shared" si="2"/>
        <v>0.26976932963539202</v>
      </c>
      <c r="V6" s="73">
        <f>Q6</f>
        <v>0.21820303383897316</v>
      </c>
    </row>
    <row r="7" spans="1:22">
      <c r="A7" s="11" t="s">
        <v>19</v>
      </c>
      <c r="B7" s="35">
        <v>11</v>
      </c>
      <c r="C7" s="35">
        <v>19</v>
      </c>
      <c r="D7" s="35">
        <v>19</v>
      </c>
      <c r="E7" s="35">
        <v>37</v>
      </c>
      <c r="F7" s="35">
        <v>19</v>
      </c>
      <c r="G7" s="35">
        <v>17</v>
      </c>
      <c r="H7" s="35">
        <v>22</v>
      </c>
      <c r="I7" s="35">
        <v>19</v>
      </c>
      <c r="J7" s="35">
        <v>22</v>
      </c>
      <c r="K7" s="35">
        <v>10</v>
      </c>
      <c r="L7" s="14"/>
      <c r="M7" s="14">
        <f t="shared" si="0"/>
        <v>195</v>
      </c>
      <c r="N7" s="16">
        <f>M7/M12</f>
        <v>1.214347988541537E-2</v>
      </c>
      <c r="O7" s="16">
        <f>M7/(M12-M9-M11)</f>
        <v>1.3190827301630251E-2</v>
      </c>
      <c r="P7" s="5">
        <v>1.6806457217773144E-2</v>
      </c>
      <c r="Q7" s="38">
        <f>K7/(K12-K9-K11)</f>
        <v>1.1668611435239206E-2</v>
      </c>
      <c r="R7" s="14"/>
      <c r="S7" s="11" t="s">
        <v>19</v>
      </c>
      <c r="T7" s="16">
        <f t="shared" si="1"/>
        <v>1.6806457217773144E-2</v>
      </c>
      <c r="U7" s="73">
        <f t="shared" si="2"/>
        <v>1.3190827301630251E-2</v>
      </c>
      <c r="V7" s="73">
        <f t="shared" si="3"/>
        <v>1.1668611435239206E-2</v>
      </c>
    </row>
    <row r="8" spans="1:22" ht="17">
      <c r="A8" s="11" t="s">
        <v>22</v>
      </c>
      <c r="B8" s="35">
        <v>19</v>
      </c>
      <c r="C8" s="35">
        <v>25</v>
      </c>
      <c r="D8" s="35">
        <v>28</v>
      </c>
      <c r="E8" s="35">
        <v>43</v>
      </c>
      <c r="F8" s="35">
        <v>35</v>
      </c>
      <c r="G8" s="35">
        <v>35</v>
      </c>
      <c r="H8" s="35">
        <v>41</v>
      </c>
      <c r="I8" s="35">
        <v>44</v>
      </c>
      <c r="J8" s="35">
        <v>30</v>
      </c>
      <c r="K8" s="35">
        <v>30</v>
      </c>
      <c r="L8" s="36"/>
      <c r="M8" s="14">
        <f t="shared" si="0"/>
        <v>330</v>
      </c>
      <c r="N8" s="16">
        <f>M8/M12</f>
        <v>2.0550504421472163E-2</v>
      </c>
      <c r="O8" s="16">
        <f>M8/(M12-M9-M11)</f>
        <v>2.2322938510451192E-2</v>
      </c>
      <c r="P8" s="5">
        <v>5.7685321202356692E-2</v>
      </c>
      <c r="Q8" s="38">
        <f>K8/(K12-K9-K11)</f>
        <v>3.5005834305717617E-2</v>
      </c>
      <c r="R8" s="14"/>
      <c r="S8" s="11" t="s">
        <v>22</v>
      </c>
      <c r="T8" s="16">
        <f t="shared" si="1"/>
        <v>5.7685321202356692E-2</v>
      </c>
      <c r="U8" s="73">
        <f t="shared" si="2"/>
        <v>2.2322938510451192E-2</v>
      </c>
      <c r="V8" s="73">
        <f t="shared" si="3"/>
        <v>3.5005834305717617E-2</v>
      </c>
    </row>
    <row r="9" spans="1:22">
      <c r="A9" s="11" t="s">
        <v>20</v>
      </c>
      <c r="B9" s="35">
        <v>44</v>
      </c>
      <c r="C9" s="35">
        <v>44</v>
      </c>
      <c r="D9" s="35">
        <v>72</v>
      </c>
      <c r="E9" s="35">
        <v>76</v>
      </c>
      <c r="F9" s="35">
        <v>157</v>
      </c>
      <c r="G9" s="35">
        <v>153</v>
      </c>
      <c r="H9" s="35">
        <v>211</v>
      </c>
      <c r="I9" s="35">
        <v>145</v>
      </c>
      <c r="J9" s="35">
        <v>70</v>
      </c>
      <c r="K9" s="35">
        <v>33</v>
      </c>
      <c r="L9" s="14"/>
      <c r="M9" s="14">
        <f t="shared" si="0"/>
        <v>1005</v>
      </c>
      <c r="N9" s="16">
        <f>M9/M12</f>
        <v>6.2585627101756136E-2</v>
      </c>
      <c r="O9" s="16"/>
      <c r="P9" s="5"/>
      <c r="Q9" s="38"/>
      <c r="R9" s="14"/>
      <c r="S9" s="11" t="s">
        <v>21</v>
      </c>
      <c r="T9" s="16">
        <f>P10</f>
        <v>2.4009224596818778E-3</v>
      </c>
      <c r="U9" s="73">
        <f>O10</f>
        <v>5.0733951160116348E-3</v>
      </c>
      <c r="V9" s="73">
        <f>Q10</f>
        <v>5.8343057176196032E-3</v>
      </c>
    </row>
    <row r="10" spans="1:22">
      <c r="A10" s="11" t="s">
        <v>21</v>
      </c>
      <c r="B10" s="35">
        <v>11</v>
      </c>
      <c r="C10" s="35">
        <v>10</v>
      </c>
      <c r="D10" s="35">
        <v>10</v>
      </c>
      <c r="E10" s="35">
        <v>7</v>
      </c>
      <c r="F10" s="35">
        <v>7</v>
      </c>
      <c r="G10" s="35">
        <v>3</v>
      </c>
      <c r="H10" s="35">
        <v>9</v>
      </c>
      <c r="I10" s="35">
        <v>6</v>
      </c>
      <c r="J10" s="35">
        <v>7</v>
      </c>
      <c r="K10" s="35">
        <v>5</v>
      </c>
      <c r="L10" s="14"/>
      <c r="M10" s="14">
        <f t="shared" si="0"/>
        <v>75</v>
      </c>
      <c r="N10" s="16">
        <f>M10/M12</f>
        <v>4.6705691866982188E-3</v>
      </c>
      <c r="O10" s="16">
        <f>M10/(M12-M9-M11)</f>
        <v>5.0733951160116348E-3</v>
      </c>
      <c r="P10" s="5">
        <v>2.4009224596818778E-3</v>
      </c>
      <c r="Q10" s="38">
        <f>K10/(K12-K9-K11)</f>
        <v>5.8343057176196032E-3</v>
      </c>
      <c r="R10" s="14"/>
      <c r="S10" s="14"/>
      <c r="T10" s="16"/>
      <c r="U10" s="73"/>
      <c r="V10" s="73"/>
    </row>
    <row r="11" spans="1:22">
      <c r="A11" s="11" t="s">
        <v>23</v>
      </c>
      <c r="B11" s="35">
        <v>45</v>
      </c>
      <c r="C11" s="35">
        <v>30</v>
      </c>
      <c r="D11" s="35">
        <v>37</v>
      </c>
      <c r="E11" s="35">
        <v>41</v>
      </c>
      <c r="F11" s="35">
        <v>35</v>
      </c>
      <c r="G11" s="35">
        <v>27</v>
      </c>
      <c r="H11" s="35">
        <v>10</v>
      </c>
      <c r="I11" s="35">
        <v>18</v>
      </c>
      <c r="J11" s="35">
        <v>14</v>
      </c>
      <c r="K11" s="35">
        <v>13</v>
      </c>
      <c r="L11" s="14"/>
      <c r="M11" s="14">
        <f t="shared" si="0"/>
        <v>270</v>
      </c>
      <c r="N11" s="16">
        <f>M11/M12</f>
        <v>1.6814049072113587E-2</v>
      </c>
      <c r="O11" s="16"/>
      <c r="P11" s="16"/>
      <c r="Q11" s="38"/>
      <c r="R11" s="14"/>
      <c r="S11" s="11"/>
      <c r="T11" s="16"/>
      <c r="U11" s="73"/>
      <c r="V11" s="73"/>
    </row>
    <row r="12" spans="1:22">
      <c r="A12" s="26" t="s">
        <v>24</v>
      </c>
      <c r="B12" s="27">
        <f t="shared" ref="B12:M12" si="4">SUM(B2:B11)</f>
        <v>1787</v>
      </c>
      <c r="C12" s="27">
        <f t="shared" si="4"/>
        <v>1662</v>
      </c>
      <c r="D12" s="27">
        <f t="shared" si="4"/>
        <v>2184</v>
      </c>
      <c r="E12" s="27">
        <f t="shared" si="4"/>
        <v>1677</v>
      </c>
      <c r="F12" s="27">
        <f t="shared" si="4"/>
        <v>1570</v>
      </c>
      <c r="G12" s="27">
        <f t="shared" si="4"/>
        <v>1884</v>
      </c>
      <c r="H12" s="27">
        <f t="shared" si="4"/>
        <v>1867</v>
      </c>
      <c r="I12" s="27">
        <f t="shared" si="4"/>
        <v>1392</v>
      </c>
      <c r="J12" s="27">
        <f t="shared" si="4"/>
        <v>1132</v>
      </c>
      <c r="K12" s="27">
        <f t="shared" si="4"/>
        <v>903</v>
      </c>
      <c r="L12" s="27">
        <f t="shared" si="4"/>
        <v>0</v>
      </c>
      <c r="M12" s="18">
        <f t="shared" si="4"/>
        <v>16058</v>
      </c>
      <c r="N12" s="18"/>
      <c r="O12" s="18"/>
      <c r="P12" s="28"/>
      <c r="Q12" s="39"/>
      <c r="R12" s="18"/>
      <c r="S12" s="26"/>
      <c r="T12" s="28"/>
      <c r="U12" s="74"/>
      <c r="V12" s="74"/>
    </row>
    <row r="13" spans="1:2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6"/>
      <c r="Q13" s="40"/>
      <c r="R13" s="14"/>
      <c r="S13" s="14"/>
      <c r="T13" s="16"/>
      <c r="U13" s="73"/>
      <c r="V13" s="73"/>
    </row>
    <row r="14" spans="1:22" ht="17" thickBot="1">
      <c r="A14" s="18" t="s">
        <v>64</v>
      </c>
      <c r="B14" s="12">
        <v>2008</v>
      </c>
      <c r="C14" s="12">
        <v>2009</v>
      </c>
      <c r="D14" s="12">
        <v>2010</v>
      </c>
      <c r="E14" s="12">
        <v>2011</v>
      </c>
      <c r="F14" s="12">
        <v>2012</v>
      </c>
      <c r="G14" s="12">
        <v>2013</v>
      </c>
      <c r="H14" s="12">
        <v>2014</v>
      </c>
      <c r="I14" s="12">
        <v>2015</v>
      </c>
      <c r="J14" s="12">
        <v>2016</v>
      </c>
      <c r="K14" s="12">
        <v>2017</v>
      </c>
      <c r="L14" s="12">
        <v>2018</v>
      </c>
      <c r="M14" s="12" t="s">
        <v>24</v>
      </c>
      <c r="N14" s="12" t="s">
        <v>25</v>
      </c>
      <c r="O14" s="12" t="s">
        <v>26</v>
      </c>
      <c r="P14" s="22" t="s">
        <v>27</v>
      </c>
      <c r="Q14" s="37" t="s">
        <v>85</v>
      </c>
      <c r="R14" s="14"/>
      <c r="S14" s="22" t="s">
        <v>8</v>
      </c>
      <c r="T14" s="22" t="s">
        <v>29</v>
      </c>
      <c r="U14" s="22" t="s">
        <v>87</v>
      </c>
      <c r="V14" s="22" t="s">
        <v>88</v>
      </c>
    </row>
    <row r="15" spans="1:22">
      <c r="A15" s="11" t="s">
        <v>15</v>
      </c>
      <c r="B15" s="35">
        <v>435</v>
      </c>
      <c r="C15" s="35">
        <v>457</v>
      </c>
      <c r="D15" s="35">
        <v>661</v>
      </c>
      <c r="E15" s="35">
        <v>594</v>
      </c>
      <c r="F15" s="35">
        <v>652</v>
      </c>
      <c r="G15" s="35">
        <v>631</v>
      </c>
      <c r="H15" s="35">
        <v>494</v>
      </c>
      <c r="I15" s="35">
        <v>395</v>
      </c>
      <c r="J15" s="35">
        <v>407</v>
      </c>
      <c r="K15" s="35">
        <v>303</v>
      </c>
      <c r="L15" s="14"/>
      <c r="M15" s="14">
        <f t="shared" ref="M15:M24" si="5">SUM(B15:L15)</f>
        <v>5029</v>
      </c>
      <c r="N15" s="16">
        <f>M15/M25</f>
        <v>6.5467279378262619E-2</v>
      </c>
      <c r="O15" s="16">
        <f>M15/(M25-M22-M24)</f>
        <v>7.1118464780167714E-2</v>
      </c>
      <c r="P15" s="5">
        <v>0.36189150216299537</v>
      </c>
      <c r="Q15" s="38">
        <f>K15/(K25-K22-K24)</f>
        <v>5.9423416356148263E-2</v>
      </c>
      <c r="R15" s="14"/>
      <c r="S15" s="11" t="s">
        <v>15</v>
      </c>
      <c r="T15" s="16">
        <f t="shared" ref="T15:T21" si="6">P15</f>
        <v>0.36189150216299537</v>
      </c>
      <c r="U15" s="73">
        <f t="shared" ref="U15:U21" si="7">O15</f>
        <v>7.1118464780167714E-2</v>
      </c>
      <c r="V15" s="73">
        <f t="shared" ref="V15:V21" si="8">Q15</f>
        <v>5.9423416356148263E-2</v>
      </c>
    </row>
    <row r="16" spans="1:22">
      <c r="A16" s="11" t="s">
        <v>16</v>
      </c>
      <c r="B16" s="35">
        <v>452</v>
      </c>
      <c r="C16" s="35">
        <v>541</v>
      </c>
      <c r="D16" s="35">
        <v>596</v>
      </c>
      <c r="E16" s="35">
        <v>415</v>
      </c>
      <c r="F16" s="35">
        <v>396</v>
      </c>
      <c r="G16" s="35">
        <v>391</v>
      </c>
      <c r="H16" s="35">
        <v>373</v>
      </c>
      <c r="I16" s="35">
        <v>283</v>
      </c>
      <c r="J16" s="35">
        <v>297</v>
      </c>
      <c r="K16" s="35">
        <v>297</v>
      </c>
      <c r="L16" s="14"/>
      <c r="M16" s="14">
        <f t="shared" si="5"/>
        <v>4041</v>
      </c>
      <c r="N16" s="16">
        <f>M16/M25</f>
        <v>5.2605543043857478E-2</v>
      </c>
      <c r="O16" s="16">
        <f>M16/(M25-M22-M24)</f>
        <v>5.714649357261041E-2</v>
      </c>
      <c r="P16" s="5">
        <v>1.1287355178757895E-2</v>
      </c>
      <c r="Q16" s="38">
        <f>K16/(K25-K22-K24)</f>
        <v>5.824671504216513E-2</v>
      </c>
      <c r="R16" s="14"/>
      <c r="S16" s="11" t="s">
        <v>16</v>
      </c>
      <c r="T16" s="16">
        <f t="shared" si="6"/>
        <v>1.1287355178757895E-2</v>
      </c>
      <c r="U16" s="73">
        <f t="shared" si="7"/>
        <v>5.714649357261041E-2</v>
      </c>
      <c r="V16" s="73">
        <f t="shared" si="8"/>
        <v>5.824671504216513E-2</v>
      </c>
    </row>
    <row r="17" spans="1:22" ht="17">
      <c r="A17" s="11" t="s">
        <v>17</v>
      </c>
      <c r="B17" s="35">
        <v>3956</v>
      </c>
      <c r="C17" s="35">
        <v>3831</v>
      </c>
      <c r="D17" s="35">
        <v>5277</v>
      </c>
      <c r="E17" s="35">
        <v>4247</v>
      </c>
      <c r="F17" s="35">
        <v>3690</v>
      </c>
      <c r="G17" s="35">
        <v>4762</v>
      </c>
      <c r="H17" s="35">
        <v>4656</v>
      </c>
      <c r="I17" s="35">
        <v>4452</v>
      </c>
      <c r="J17" s="35">
        <v>4266</v>
      </c>
      <c r="K17" s="35">
        <v>3063</v>
      </c>
      <c r="L17" s="36"/>
      <c r="M17" s="14">
        <f t="shared" si="5"/>
        <v>42200</v>
      </c>
      <c r="N17" s="16">
        <f>M17/M25</f>
        <v>0.54935756408086756</v>
      </c>
      <c r="O17" s="16">
        <f>M17/(M25-M22-M24)</f>
        <v>0.59677852728635472</v>
      </c>
      <c r="P17" s="5">
        <v>0.48268774965607547</v>
      </c>
      <c r="Q17" s="38">
        <f>K17/(K25-K22-K24)</f>
        <v>0.60070602078838986</v>
      </c>
      <c r="R17" s="14"/>
      <c r="S17" s="11" t="s">
        <v>17</v>
      </c>
      <c r="T17" s="16">
        <f t="shared" si="6"/>
        <v>0.48268774965607547</v>
      </c>
      <c r="U17" s="73">
        <f t="shared" si="7"/>
        <v>0.59677852728635472</v>
      </c>
      <c r="V17" s="73">
        <f t="shared" si="8"/>
        <v>0.60070602078838986</v>
      </c>
    </row>
    <row r="18" spans="1:22">
      <c r="A18" s="11" t="s">
        <v>18</v>
      </c>
      <c r="B18" s="35">
        <v>243</v>
      </c>
      <c r="C18" s="35">
        <v>310</v>
      </c>
      <c r="D18" s="35">
        <v>369</v>
      </c>
      <c r="E18" s="35">
        <v>286</v>
      </c>
      <c r="F18" s="35">
        <v>271</v>
      </c>
      <c r="G18" s="35">
        <v>177</v>
      </c>
      <c r="H18" s="35">
        <v>153</v>
      </c>
      <c r="I18" s="35">
        <v>146</v>
      </c>
      <c r="J18" s="35">
        <v>142</v>
      </c>
      <c r="K18" s="35">
        <v>121</v>
      </c>
      <c r="L18" s="14"/>
      <c r="M18" s="14">
        <f t="shared" si="5"/>
        <v>2218</v>
      </c>
      <c r="N18" s="16">
        <f>M18/M25</f>
        <v>2.887381699363422E-2</v>
      </c>
      <c r="O18" s="16">
        <f>M18/(M25-M22-M24)</f>
        <v>3.1366226860690398E-2</v>
      </c>
      <c r="P18" s="5">
        <v>1.7801203321565314E-2</v>
      </c>
      <c r="Q18" s="38">
        <f>K18/(K25-K22-K24)</f>
        <v>2.3730143165326536E-2</v>
      </c>
      <c r="R18" s="14"/>
      <c r="S18" s="11" t="s">
        <v>18</v>
      </c>
      <c r="T18" s="16">
        <f t="shared" si="6"/>
        <v>1.7801203321565314E-2</v>
      </c>
      <c r="U18" s="73">
        <f t="shared" si="7"/>
        <v>3.1366226860690398E-2</v>
      </c>
      <c r="V18" s="73">
        <f t="shared" si="8"/>
        <v>2.3730143165326536E-2</v>
      </c>
    </row>
    <row r="19" spans="1:22">
      <c r="A19" s="11" t="s">
        <v>35</v>
      </c>
      <c r="B19" s="35">
        <v>977</v>
      </c>
      <c r="C19" s="35">
        <v>914</v>
      </c>
      <c r="D19" s="35">
        <v>1323</v>
      </c>
      <c r="E19" s="35">
        <v>937</v>
      </c>
      <c r="F19" s="35">
        <v>942</v>
      </c>
      <c r="G19" s="35">
        <v>1246</v>
      </c>
      <c r="H19" s="35">
        <v>1307</v>
      </c>
      <c r="I19" s="35">
        <v>1065</v>
      </c>
      <c r="J19" s="35">
        <v>988</v>
      </c>
      <c r="K19" s="35">
        <v>846</v>
      </c>
      <c r="L19" s="14"/>
      <c r="M19" s="14">
        <f>SUM(B19:L19)</f>
        <v>10545</v>
      </c>
      <c r="N19" s="16">
        <f>M19/M25</f>
        <v>0.13727430126143952</v>
      </c>
      <c r="O19" s="16">
        <f>M19/(M25-M22-M24)</f>
        <v>0.14912392346527512</v>
      </c>
      <c r="P19" s="5">
        <v>2.2044320686854624E-2</v>
      </c>
      <c r="Q19" s="38">
        <f>K19/(K25-K22-K24)</f>
        <v>0.16591488527162188</v>
      </c>
      <c r="R19" s="14"/>
      <c r="S19" s="11" t="s">
        <v>35</v>
      </c>
      <c r="T19" s="16">
        <f t="shared" si="6"/>
        <v>2.2044320686854624E-2</v>
      </c>
      <c r="U19" s="73">
        <f t="shared" si="7"/>
        <v>0.14912392346527512</v>
      </c>
      <c r="V19" s="73">
        <f>Q19</f>
        <v>0.16591488527162188</v>
      </c>
    </row>
    <row r="20" spans="1:22" ht="17">
      <c r="A20" s="11" t="s">
        <v>19</v>
      </c>
      <c r="B20" s="35">
        <v>302</v>
      </c>
      <c r="C20" s="35">
        <v>263</v>
      </c>
      <c r="D20" s="35">
        <v>490</v>
      </c>
      <c r="E20" s="35">
        <v>353</v>
      </c>
      <c r="F20" s="35">
        <v>292</v>
      </c>
      <c r="G20" s="35">
        <v>308</v>
      </c>
      <c r="H20" s="35">
        <v>221</v>
      </c>
      <c r="I20" s="35">
        <v>272</v>
      </c>
      <c r="J20" s="35">
        <v>238</v>
      </c>
      <c r="K20" s="35">
        <v>170</v>
      </c>
      <c r="L20" s="36"/>
      <c r="M20" s="14">
        <f t="shared" si="5"/>
        <v>2909</v>
      </c>
      <c r="N20" s="16">
        <f>M20/M25</f>
        <v>3.7869221656664544E-2</v>
      </c>
      <c r="O20" s="16">
        <f>M20/(M25-M22-M24)</f>
        <v>4.1138121703222889E-2</v>
      </c>
      <c r="P20" s="5">
        <v>2.080121989624252E-2</v>
      </c>
      <c r="Q20" s="38">
        <f>K20/(K25-K22-K24)</f>
        <v>3.3339870562855464E-2</v>
      </c>
      <c r="R20" s="14"/>
      <c r="S20" s="11" t="s">
        <v>19</v>
      </c>
      <c r="T20" s="16">
        <f t="shared" si="6"/>
        <v>2.080121989624252E-2</v>
      </c>
      <c r="U20" s="73">
        <f t="shared" si="7"/>
        <v>4.1138121703222889E-2</v>
      </c>
      <c r="V20" s="73">
        <f t="shared" si="8"/>
        <v>3.3339870562855464E-2</v>
      </c>
    </row>
    <row r="21" spans="1:22">
      <c r="A21" s="11" t="s">
        <v>22</v>
      </c>
      <c r="B21" s="35">
        <v>296</v>
      </c>
      <c r="C21" s="35">
        <v>279</v>
      </c>
      <c r="D21" s="35">
        <v>404</v>
      </c>
      <c r="E21" s="35">
        <v>332</v>
      </c>
      <c r="F21" s="35">
        <v>470</v>
      </c>
      <c r="G21" s="35">
        <v>433</v>
      </c>
      <c r="H21" s="35">
        <v>378</v>
      </c>
      <c r="I21" s="35">
        <v>329</v>
      </c>
      <c r="J21" s="35">
        <v>296</v>
      </c>
      <c r="K21" s="35">
        <v>286</v>
      </c>
      <c r="L21" s="14"/>
      <c r="M21" s="14">
        <f t="shared" si="5"/>
        <v>3503</v>
      </c>
      <c r="N21" s="16">
        <f>M21/M25</f>
        <v>4.5601884999414193E-2</v>
      </c>
      <c r="O21" s="16">
        <f>M21/(M25-M22-M24)</f>
        <v>4.9538274433272522E-2</v>
      </c>
      <c r="P21" s="5">
        <v>6.2569406460809177E-2</v>
      </c>
      <c r="Q21" s="38">
        <f>K21/(K25-K22-K24)</f>
        <v>5.6089429299862721E-2</v>
      </c>
      <c r="R21" s="14"/>
      <c r="S21" s="11" t="s">
        <v>22</v>
      </c>
      <c r="T21" s="16">
        <f t="shared" si="6"/>
        <v>6.2569406460809177E-2</v>
      </c>
      <c r="U21" s="73">
        <f t="shared" si="7"/>
        <v>4.9538274433272522E-2</v>
      </c>
      <c r="V21" s="73">
        <f t="shared" si="8"/>
        <v>5.6089429299862721E-2</v>
      </c>
    </row>
    <row r="22" spans="1:22">
      <c r="A22" s="11" t="s">
        <v>20</v>
      </c>
      <c r="B22" s="35">
        <v>147</v>
      </c>
      <c r="C22" s="35">
        <v>170</v>
      </c>
      <c r="D22" s="35">
        <v>254</v>
      </c>
      <c r="E22" s="35">
        <v>357</v>
      </c>
      <c r="F22" s="35">
        <v>796</v>
      </c>
      <c r="G22" s="35">
        <v>945</v>
      </c>
      <c r="H22" s="35">
        <v>1012</v>
      </c>
      <c r="I22" s="35">
        <v>930</v>
      </c>
      <c r="J22" s="35">
        <v>458</v>
      </c>
      <c r="K22" s="35">
        <v>106</v>
      </c>
      <c r="L22" s="14"/>
      <c r="M22" s="14">
        <f t="shared" si="5"/>
        <v>5175</v>
      </c>
      <c r="N22" s="16">
        <f>M22/M25</f>
        <v>6.7367900334561359E-2</v>
      </c>
      <c r="O22" s="16"/>
      <c r="P22" s="5"/>
      <c r="Q22" s="38"/>
      <c r="R22" s="14"/>
      <c r="S22" s="11" t="s">
        <v>21</v>
      </c>
      <c r="T22" s="16">
        <f>P23</f>
        <v>2.4530522268078831E-3</v>
      </c>
      <c r="U22" s="73">
        <f>O23</f>
        <v>3.7899678984062335E-3</v>
      </c>
      <c r="V22" s="73">
        <f>Q23</f>
        <v>2.5495195136301238E-3</v>
      </c>
    </row>
    <row r="23" spans="1:22" ht="17">
      <c r="A23" s="11" t="s">
        <v>21</v>
      </c>
      <c r="B23" s="35">
        <v>24</v>
      </c>
      <c r="C23" s="35">
        <v>21</v>
      </c>
      <c r="D23" s="35">
        <v>35</v>
      </c>
      <c r="E23" s="35">
        <v>33</v>
      </c>
      <c r="F23" s="35">
        <v>26</v>
      </c>
      <c r="G23" s="35">
        <v>28</v>
      </c>
      <c r="H23" s="35">
        <v>32</v>
      </c>
      <c r="I23" s="35">
        <v>33</v>
      </c>
      <c r="J23" s="35">
        <v>23</v>
      </c>
      <c r="K23" s="35">
        <v>13</v>
      </c>
      <c r="L23" s="36"/>
      <c r="M23" s="14">
        <f t="shared" si="5"/>
        <v>268</v>
      </c>
      <c r="N23" s="16">
        <f>M23/M25</f>
        <v>3.4888110704661729E-3</v>
      </c>
      <c r="O23" s="16">
        <f>M23/(M25-M22-M24)</f>
        <v>3.7899678984062335E-3</v>
      </c>
      <c r="P23" s="5">
        <v>2.4530522268078831E-3</v>
      </c>
      <c r="Q23" s="38">
        <f>K23/(K25-K22-K24)</f>
        <v>2.5495195136301238E-3</v>
      </c>
      <c r="R23" s="14"/>
      <c r="S23" s="14"/>
      <c r="T23" s="16"/>
      <c r="U23" s="73"/>
      <c r="V23" s="73"/>
    </row>
    <row r="24" spans="1:22">
      <c r="A24" s="11" t="s">
        <v>23</v>
      </c>
      <c r="B24" s="35">
        <v>92</v>
      </c>
      <c r="C24" s="35">
        <v>99</v>
      </c>
      <c r="D24" s="35">
        <v>185</v>
      </c>
      <c r="E24" s="35">
        <v>149</v>
      </c>
      <c r="F24" s="35">
        <v>98</v>
      </c>
      <c r="G24" s="35">
        <v>86</v>
      </c>
      <c r="H24" s="35">
        <v>65</v>
      </c>
      <c r="I24" s="35">
        <v>55</v>
      </c>
      <c r="J24" s="35">
        <v>58</v>
      </c>
      <c r="K24" s="35">
        <v>42</v>
      </c>
      <c r="L24" s="14"/>
      <c r="M24" s="14">
        <f t="shared" si="5"/>
        <v>929</v>
      </c>
      <c r="N24" s="16">
        <f>M24/M25</f>
        <v>1.2093677180832367E-2</v>
      </c>
      <c r="O24" s="16"/>
      <c r="P24" s="16"/>
      <c r="Q24" s="38"/>
      <c r="R24" s="14"/>
      <c r="S24" s="11"/>
      <c r="T24" s="16"/>
      <c r="U24" s="73"/>
      <c r="V24" s="73"/>
    </row>
    <row r="25" spans="1:22">
      <c r="A25" s="26" t="s">
        <v>24</v>
      </c>
      <c r="B25" s="27">
        <f t="shared" ref="B25:M25" si="9">SUM(B15:B24)</f>
        <v>6924</v>
      </c>
      <c r="C25" s="27">
        <f t="shared" si="9"/>
        <v>6885</v>
      </c>
      <c r="D25" s="27">
        <f t="shared" si="9"/>
        <v>9594</v>
      </c>
      <c r="E25" s="27">
        <f t="shared" si="9"/>
        <v>7703</v>
      </c>
      <c r="F25" s="27">
        <f t="shared" si="9"/>
        <v>7633</v>
      </c>
      <c r="G25" s="27">
        <f t="shared" si="9"/>
        <v>9007</v>
      </c>
      <c r="H25" s="27">
        <f t="shared" si="9"/>
        <v>8691</v>
      </c>
      <c r="I25" s="27">
        <f t="shared" si="9"/>
        <v>7960</v>
      </c>
      <c r="J25" s="27">
        <f t="shared" si="9"/>
        <v>7173</v>
      </c>
      <c r="K25" s="27">
        <f t="shared" si="9"/>
        <v>5247</v>
      </c>
      <c r="L25" s="27">
        <f t="shared" si="9"/>
        <v>0</v>
      </c>
      <c r="M25" s="18">
        <f t="shared" si="9"/>
        <v>76817</v>
      </c>
      <c r="N25" s="18"/>
      <c r="O25" s="18"/>
      <c r="P25" s="28"/>
      <c r="Q25" s="39"/>
      <c r="R25" s="18"/>
      <c r="S25" s="26"/>
      <c r="T25" s="28"/>
      <c r="U25" s="74"/>
      <c r="V25" s="74"/>
    </row>
    <row r="26" spans="1:2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40"/>
      <c r="R26" s="14"/>
      <c r="S26" s="14"/>
      <c r="T26" s="16"/>
      <c r="U26" s="73"/>
      <c r="V26" s="73"/>
    </row>
    <row r="27" spans="1:22" ht="17" thickBot="1">
      <c r="A27" s="18" t="s">
        <v>65</v>
      </c>
      <c r="B27" s="12">
        <v>2008</v>
      </c>
      <c r="C27" s="12">
        <v>2009</v>
      </c>
      <c r="D27" s="12">
        <v>2010</v>
      </c>
      <c r="E27" s="12">
        <v>2011</v>
      </c>
      <c r="F27" s="12">
        <v>2012</v>
      </c>
      <c r="G27" s="12">
        <v>2013</v>
      </c>
      <c r="H27" s="12">
        <v>2014</v>
      </c>
      <c r="I27" s="12">
        <v>2015</v>
      </c>
      <c r="J27" s="12">
        <v>2016</v>
      </c>
      <c r="K27" s="12">
        <v>2017</v>
      </c>
      <c r="L27" s="12">
        <v>2018</v>
      </c>
      <c r="M27" s="12" t="s">
        <v>24</v>
      </c>
      <c r="N27" s="12" t="s">
        <v>25</v>
      </c>
      <c r="O27" s="12" t="s">
        <v>26</v>
      </c>
      <c r="P27" s="22" t="s">
        <v>27</v>
      </c>
      <c r="Q27" s="37" t="s">
        <v>86</v>
      </c>
      <c r="R27" s="14"/>
      <c r="S27" s="22" t="s">
        <v>0</v>
      </c>
      <c r="T27" s="22" t="s">
        <v>27</v>
      </c>
      <c r="U27" s="22" t="s">
        <v>89</v>
      </c>
      <c r="V27" s="22" t="s">
        <v>90</v>
      </c>
    </row>
    <row r="28" spans="1:22">
      <c r="A28" s="11" t="s">
        <v>15</v>
      </c>
      <c r="B28" s="35">
        <v>41</v>
      </c>
      <c r="C28" s="35">
        <v>6</v>
      </c>
      <c r="D28" s="35">
        <v>10</v>
      </c>
      <c r="E28" s="35">
        <v>7</v>
      </c>
      <c r="F28" s="35">
        <v>12</v>
      </c>
      <c r="G28" s="35">
        <v>3</v>
      </c>
      <c r="H28" s="35">
        <v>1</v>
      </c>
      <c r="I28" s="35">
        <v>1</v>
      </c>
      <c r="J28" s="35">
        <v>2</v>
      </c>
      <c r="K28" s="35">
        <v>3</v>
      </c>
      <c r="L28" s="35">
        <v>2</v>
      </c>
      <c r="M28" s="14">
        <f t="shared" ref="M28:M37" si="10">SUM(B28:L28)</f>
        <v>88</v>
      </c>
      <c r="N28" s="16">
        <f>M28/M38</f>
        <v>1.2516000568909117E-2</v>
      </c>
      <c r="O28" s="16">
        <f>M28/(M38-M35-M37)</f>
        <v>1.2700245345648722E-2</v>
      </c>
      <c r="P28" s="5">
        <v>5.5125381828514598E-2</v>
      </c>
      <c r="Q28" s="38">
        <f>L28/(L38-L35-L37)</f>
        <v>2.8089887640449437E-3</v>
      </c>
      <c r="R28" s="14"/>
      <c r="S28" s="11" t="s">
        <v>15</v>
      </c>
      <c r="T28" s="16">
        <f t="shared" ref="T28:T34" si="11">P28</f>
        <v>5.5125381828514598E-2</v>
      </c>
      <c r="U28" s="73">
        <f t="shared" ref="U28:U34" si="12">O28</f>
        <v>1.2700245345648722E-2</v>
      </c>
      <c r="V28" s="73">
        <f t="shared" ref="V28:V34" si="13">Q28</f>
        <v>2.8089887640449437E-3</v>
      </c>
    </row>
    <row r="29" spans="1:22">
      <c r="A29" s="11" t="s">
        <v>16</v>
      </c>
      <c r="B29" s="35">
        <v>19</v>
      </c>
      <c r="C29" s="35">
        <v>5</v>
      </c>
      <c r="D29" s="35">
        <v>2</v>
      </c>
      <c r="E29" s="35">
        <v>6</v>
      </c>
      <c r="F29" s="35">
        <v>4</v>
      </c>
      <c r="G29" s="35">
        <v>0</v>
      </c>
      <c r="H29" s="35">
        <v>3</v>
      </c>
      <c r="I29" s="35">
        <v>0</v>
      </c>
      <c r="J29" s="35">
        <v>3</v>
      </c>
      <c r="K29" s="35">
        <v>1</v>
      </c>
      <c r="L29" s="35">
        <v>6</v>
      </c>
      <c r="M29" s="14">
        <f t="shared" si="10"/>
        <v>49</v>
      </c>
      <c r="N29" s="16">
        <f>M29/M38</f>
        <v>6.9691366804153039E-3</v>
      </c>
      <c r="O29" s="16">
        <f>M29/(M38-M35-M37)</f>
        <v>7.0717275220089481E-3</v>
      </c>
      <c r="P29" s="5">
        <v>9.9453008453505715E-3</v>
      </c>
      <c r="Q29" s="38">
        <f>L29/(L38-L35-L37)</f>
        <v>8.4269662921348312E-3</v>
      </c>
      <c r="R29" s="14"/>
      <c r="S29" s="11" t="s">
        <v>16</v>
      </c>
      <c r="T29" s="16">
        <f t="shared" si="11"/>
        <v>9.9453008453505715E-3</v>
      </c>
      <c r="U29" s="73">
        <f t="shared" si="12"/>
        <v>7.0717275220089481E-3</v>
      </c>
      <c r="V29" s="73">
        <f t="shared" si="13"/>
        <v>8.4269662921348312E-3</v>
      </c>
    </row>
    <row r="30" spans="1:22">
      <c r="A30" s="11" t="s">
        <v>17</v>
      </c>
      <c r="B30" s="35">
        <v>2226</v>
      </c>
      <c r="C30" s="35">
        <v>426</v>
      </c>
      <c r="D30" s="35">
        <v>546</v>
      </c>
      <c r="E30" s="35">
        <v>477</v>
      </c>
      <c r="F30" s="35">
        <v>337</v>
      </c>
      <c r="G30" s="35">
        <v>197</v>
      </c>
      <c r="H30" s="35">
        <v>197</v>
      </c>
      <c r="I30" s="35">
        <v>172</v>
      </c>
      <c r="J30" s="35">
        <v>258</v>
      </c>
      <c r="K30" s="35">
        <v>338</v>
      </c>
      <c r="L30" s="35">
        <v>579</v>
      </c>
      <c r="M30" s="14">
        <f t="shared" si="10"/>
        <v>5753</v>
      </c>
      <c r="N30" s="16">
        <f>M30/M38</f>
        <v>0.81823353719243352</v>
      </c>
      <c r="O30" s="16">
        <f>M30/(M38-M35-M37)</f>
        <v>0.8302785394717852</v>
      </c>
      <c r="P30" s="5">
        <v>0.61604034950628683</v>
      </c>
      <c r="Q30" s="38">
        <f>L30/(L38-L35-L37)</f>
        <v>0.8132022471910112</v>
      </c>
      <c r="R30" s="14"/>
      <c r="S30" s="11" t="s">
        <v>17</v>
      </c>
      <c r="T30" s="16">
        <f t="shared" si="11"/>
        <v>0.61604034950628683</v>
      </c>
      <c r="U30" s="73">
        <f t="shared" si="12"/>
        <v>0.8302785394717852</v>
      </c>
      <c r="V30" s="73">
        <f t="shared" si="13"/>
        <v>0.8132022471910112</v>
      </c>
    </row>
    <row r="31" spans="1:22">
      <c r="A31" s="11" t="s">
        <v>18</v>
      </c>
      <c r="B31" s="35">
        <v>10</v>
      </c>
      <c r="C31" s="35">
        <v>2</v>
      </c>
      <c r="D31" s="35">
        <v>0</v>
      </c>
      <c r="E31" s="35">
        <v>1</v>
      </c>
      <c r="F31" s="35">
        <v>0</v>
      </c>
      <c r="G31" s="35">
        <v>1</v>
      </c>
      <c r="H31" s="35">
        <v>2</v>
      </c>
      <c r="I31" s="35">
        <v>2</v>
      </c>
      <c r="J31" s="35">
        <v>3</v>
      </c>
      <c r="K31" s="35">
        <v>0</v>
      </c>
      <c r="L31" s="35">
        <v>1</v>
      </c>
      <c r="M31" s="14">
        <f t="shared" si="10"/>
        <v>22</v>
      </c>
      <c r="N31" s="16">
        <f>M31/M38</f>
        <v>3.1290001422272793E-3</v>
      </c>
      <c r="O31" s="16">
        <f>M31/(M38-M35-M37)</f>
        <v>3.1750613364121805E-3</v>
      </c>
      <c r="P31" s="5">
        <v>8.8086950344533638E-3</v>
      </c>
      <c r="Q31" s="38">
        <f>L31/(L38-L35-L37)</f>
        <v>1.4044943820224719E-3</v>
      </c>
      <c r="R31" s="14"/>
      <c r="S31" s="11" t="s">
        <v>18</v>
      </c>
      <c r="T31" s="16">
        <f t="shared" si="11"/>
        <v>8.8086950344533638E-3</v>
      </c>
      <c r="U31" s="73">
        <f t="shared" si="12"/>
        <v>3.1750613364121805E-3</v>
      </c>
      <c r="V31" s="73">
        <f t="shared" si="13"/>
        <v>1.4044943820224719E-3</v>
      </c>
    </row>
    <row r="32" spans="1:22">
      <c r="A32" s="11" t="s">
        <v>35</v>
      </c>
      <c r="B32" s="35">
        <v>265</v>
      </c>
      <c r="C32" s="35">
        <v>42</v>
      </c>
      <c r="D32" s="35">
        <v>56</v>
      </c>
      <c r="E32" s="35">
        <v>57</v>
      </c>
      <c r="F32" s="35">
        <v>53</v>
      </c>
      <c r="G32" s="35">
        <v>19</v>
      </c>
      <c r="H32" s="35">
        <v>20</v>
      </c>
      <c r="I32" s="35">
        <v>14</v>
      </c>
      <c r="J32" s="35">
        <v>27</v>
      </c>
      <c r="K32" s="35">
        <v>32</v>
      </c>
      <c r="L32" s="35">
        <v>85</v>
      </c>
      <c r="M32" s="14">
        <f>SUM(B32:L32)</f>
        <v>670</v>
      </c>
      <c r="N32" s="16">
        <f>M32/M38</f>
        <v>9.5292277058739869E-2</v>
      </c>
      <c r="O32" s="16">
        <f>M32/(M38-M35-M37)</f>
        <v>9.6695049790734594E-2</v>
      </c>
      <c r="P32" s="5">
        <v>5.1072595539139079E-2</v>
      </c>
      <c r="Q32" s="38">
        <f>L32/(L38-L35-L37)</f>
        <v>0.11938202247191011</v>
      </c>
      <c r="R32" s="14"/>
      <c r="S32" s="11" t="s">
        <v>35</v>
      </c>
      <c r="T32" s="16">
        <f t="shared" si="11"/>
        <v>5.1072595539139079E-2</v>
      </c>
      <c r="U32" s="73">
        <f t="shared" si="12"/>
        <v>9.6695049790734594E-2</v>
      </c>
      <c r="V32" s="73">
        <f>Q32</f>
        <v>0.11938202247191011</v>
      </c>
    </row>
    <row r="33" spans="1:22">
      <c r="A33" s="11" t="s">
        <v>19</v>
      </c>
      <c r="B33" s="35">
        <v>6</v>
      </c>
      <c r="C33" s="35">
        <v>1</v>
      </c>
      <c r="D33" s="35">
        <v>3</v>
      </c>
      <c r="E33" s="35">
        <v>0</v>
      </c>
      <c r="F33" s="35">
        <v>1</v>
      </c>
      <c r="G33" s="35">
        <v>0</v>
      </c>
      <c r="H33" s="35">
        <v>0</v>
      </c>
      <c r="I33" s="35">
        <v>0</v>
      </c>
      <c r="J33" s="35">
        <v>0</v>
      </c>
      <c r="K33" s="35">
        <v>1</v>
      </c>
      <c r="L33" s="35">
        <v>1</v>
      </c>
      <c r="M33" s="14">
        <f t="shared" si="10"/>
        <v>13</v>
      </c>
      <c r="N33" s="16">
        <f>M33/M38</f>
        <v>1.8489546294979378E-3</v>
      </c>
      <c r="O33" s="16">
        <f>M33/(M38-M35-M37)</f>
        <v>1.876172607879925E-3</v>
      </c>
      <c r="P33" s="5">
        <v>2.8415145272430204E-3</v>
      </c>
      <c r="Q33" s="38">
        <f>L33/(L38-L35-L37)</f>
        <v>1.4044943820224719E-3</v>
      </c>
      <c r="R33" s="14"/>
      <c r="S33" s="11" t="s">
        <v>19</v>
      </c>
      <c r="T33" s="16">
        <f t="shared" si="11"/>
        <v>2.8415145272430204E-3</v>
      </c>
      <c r="U33" s="73">
        <f t="shared" si="12"/>
        <v>1.876172607879925E-3</v>
      </c>
      <c r="V33" s="73">
        <f t="shared" si="13"/>
        <v>1.4044943820224719E-3</v>
      </c>
    </row>
    <row r="34" spans="1:22">
      <c r="A34" s="11" t="s">
        <v>22</v>
      </c>
      <c r="B34" s="35">
        <v>108</v>
      </c>
      <c r="C34" s="35">
        <v>19</v>
      </c>
      <c r="D34" s="35">
        <v>29</v>
      </c>
      <c r="E34" s="35">
        <v>26</v>
      </c>
      <c r="F34" s="35">
        <v>15</v>
      </c>
      <c r="G34" s="35">
        <v>10</v>
      </c>
      <c r="H34" s="35">
        <v>5</v>
      </c>
      <c r="I34" s="35">
        <v>6</v>
      </c>
      <c r="J34" s="35">
        <v>11</v>
      </c>
      <c r="K34" s="35">
        <v>64</v>
      </c>
      <c r="L34" s="35">
        <v>38</v>
      </c>
      <c r="M34" s="14">
        <f t="shared" si="10"/>
        <v>331</v>
      </c>
      <c r="N34" s="16">
        <f>M34/M38</f>
        <v>4.707722941260134E-2</v>
      </c>
      <c r="O34" s="16">
        <f>M34/(M38-M35-M37)</f>
        <v>4.7770241016019628E-2</v>
      </c>
      <c r="P34" s="5">
        <v>0.24898771044966966</v>
      </c>
      <c r="Q34" s="38">
        <f>L34/(L38-L35-L37)</f>
        <v>5.3370786516853931E-2</v>
      </c>
      <c r="R34" s="14"/>
      <c r="S34" s="11" t="s">
        <v>22</v>
      </c>
      <c r="T34" s="16">
        <f t="shared" si="11"/>
        <v>0.24898771044966966</v>
      </c>
      <c r="U34" s="73">
        <f t="shared" si="12"/>
        <v>4.7770241016019628E-2</v>
      </c>
      <c r="V34" s="73">
        <f t="shared" si="13"/>
        <v>5.3370786516853931E-2</v>
      </c>
    </row>
    <row r="35" spans="1:22">
      <c r="A35" s="11" t="s">
        <v>20</v>
      </c>
      <c r="B35" s="35">
        <v>26</v>
      </c>
      <c r="C35" s="35">
        <v>3</v>
      </c>
      <c r="D35" s="35">
        <v>7</v>
      </c>
      <c r="E35" s="35">
        <v>6</v>
      </c>
      <c r="F35" s="35">
        <v>6</v>
      </c>
      <c r="G35" s="35">
        <v>2</v>
      </c>
      <c r="H35" s="35">
        <v>2</v>
      </c>
      <c r="I35" s="35">
        <v>3</v>
      </c>
      <c r="J35" s="35">
        <v>6</v>
      </c>
      <c r="K35" s="35">
        <v>11</v>
      </c>
      <c r="L35" s="35">
        <v>14</v>
      </c>
      <c r="M35" s="14">
        <f t="shared" si="10"/>
        <v>86</v>
      </c>
      <c r="N35" s="16">
        <f>M35/M38</f>
        <v>1.2231546010524818E-2</v>
      </c>
      <c r="O35" s="16"/>
      <c r="P35" s="5"/>
      <c r="Q35" s="38"/>
      <c r="R35" s="14"/>
      <c r="S35" s="11" t="s">
        <v>21</v>
      </c>
      <c r="T35" s="16">
        <f>P36</f>
        <v>1.4207572636215102E-3</v>
      </c>
      <c r="U35" s="73">
        <f>O36</f>
        <v>4.3296290951075193E-4</v>
      </c>
      <c r="V35" s="73">
        <f>Q36</f>
        <v>0</v>
      </c>
    </row>
    <row r="36" spans="1:22">
      <c r="A36" s="11" t="s">
        <v>21</v>
      </c>
      <c r="B36" s="35">
        <v>1</v>
      </c>
      <c r="C36" s="35">
        <v>0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0</v>
      </c>
      <c r="L36" s="35">
        <v>0</v>
      </c>
      <c r="M36" s="14">
        <f t="shared" si="10"/>
        <v>3</v>
      </c>
      <c r="N36" s="16">
        <f>M36/M38</f>
        <v>4.2668183757644715E-4</v>
      </c>
      <c r="O36" s="16">
        <f>M36/(M38-M35-M37)</f>
        <v>4.3296290951075193E-4</v>
      </c>
      <c r="P36" s="5">
        <v>1.4207572636215102E-3</v>
      </c>
      <c r="Q36" s="38">
        <f>L36/(L38-L35-L37)</f>
        <v>0</v>
      </c>
      <c r="R36" s="14"/>
      <c r="S36" s="14"/>
      <c r="T36" s="16"/>
      <c r="U36" s="73"/>
      <c r="V36" s="73"/>
    </row>
    <row r="37" spans="1:22">
      <c r="A37" s="11" t="s">
        <v>23</v>
      </c>
      <c r="B37" s="35">
        <v>6</v>
      </c>
      <c r="C37" s="35">
        <v>1</v>
      </c>
      <c r="D37" s="35">
        <v>0</v>
      </c>
      <c r="E37" s="35">
        <v>1</v>
      </c>
      <c r="F37" s="35">
        <v>1</v>
      </c>
      <c r="G37" s="35">
        <v>0</v>
      </c>
      <c r="H37" s="35">
        <v>3</v>
      </c>
      <c r="I37" s="35">
        <v>1</v>
      </c>
      <c r="J37" s="35">
        <v>1</v>
      </c>
      <c r="K37" s="35">
        <v>1</v>
      </c>
      <c r="L37" s="35">
        <v>1</v>
      </c>
      <c r="M37" s="14">
        <f t="shared" si="10"/>
        <v>16</v>
      </c>
      <c r="N37" s="16">
        <f>M37/M38</f>
        <v>2.275636467074385E-3</v>
      </c>
      <c r="O37" s="16"/>
      <c r="P37" s="16"/>
      <c r="Q37" s="38"/>
      <c r="R37" s="14"/>
      <c r="S37" s="14"/>
      <c r="T37" s="16"/>
      <c r="U37" s="73"/>
      <c r="V37" s="73"/>
    </row>
    <row r="38" spans="1:22">
      <c r="A38" s="26" t="s">
        <v>24</v>
      </c>
      <c r="B38" s="27">
        <f t="shared" ref="B38:M38" si="14">SUM(B28:B37)</f>
        <v>2708</v>
      </c>
      <c r="C38" s="27">
        <f t="shared" si="14"/>
        <v>505</v>
      </c>
      <c r="D38" s="27">
        <f t="shared" si="14"/>
        <v>653</v>
      </c>
      <c r="E38" s="27">
        <f t="shared" si="14"/>
        <v>582</v>
      </c>
      <c r="F38" s="27">
        <f t="shared" si="14"/>
        <v>429</v>
      </c>
      <c r="G38" s="27">
        <f t="shared" si="14"/>
        <v>232</v>
      </c>
      <c r="H38" s="27">
        <f t="shared" si="14"/>
        <v>233</v>
      </c>
      <c r="I38" s="27">
        <f t="shared" si="14"/>
        <v>200</v>
      </c>
      <c r="J38" s="27">
        <f t="shared" si="14"/>
        <v>311</v>
      </c>
      <c r="K38" s="27">
        <f t="shared" si="14"/>
        <v>451</v>
      </c>
      <c r="L38" s="27">
        <f t="shared" si="14"/>
        <v>727</v>
      </c>
      <c r="M38" s="18">
        <f t="shared" si="14"/>
        <v>7031</v>
      </c>
      <c r="N38" s="18"/>
      <c r="O38" s="18"/>
      <c r="P38" s="28"/>
      <c r="Q38" s="41"/>
      <c r="R38" s="18"/>
      <c r="S38" s="18"/>
      <c r="T38" s="28"/>
      <c r="U38" s="74"/>
      <c r="V38" s="74"/>
    </row>
    <row r="39" spans="1:2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40"/>
      <c r="R39" s="14"/>
      <c r="S39" s="14"/>
      <c r="T39" s="16"/>
      <c r="U39" s="73"/>
      <c r="V39" s="73"/>
    </row>
    <row r="40" spans="1:22" ht="17" thickBot="1">
      <c r="A40" s="18" t="s">
        <v>66</v>
      </c>
      <c r="B40" s="12">
        <v>2008</v>
      </c>
      <c r="C40" s="12">
        <v>2009</v>
      </c>
      <c r="D40" s="12">
        <v>2010</v>
      </c>
      <c r="E40" s="12">
        <v>2011</v>
      </c>
      <c r="F40" s="12">
        <v>2012</v>
      </c>
      <c r="G40" s="12">
        <v>2013</v>
      </c>
      <c r="H40" s="12">
        <v>2014</v>
      </c>
      <c r="I40" s="12">
        <v>2015</v>
      </c>
      <c r="J40" s="12">
        <v>2016</v>
      </c>
      <c r="K40" s="12">
        <v>2017</v>
      </c>
      <c r="L40" s="12">
        <v>2018</v>
      </c>
      <c r="M40" s="12" t="s">
        <v>24</v>
      </c>
      <c r="N40" s="12" t="s">
        <v>25</v>
      </c>
      <c r="O40" s="12" t="s">
        <v>26</v>
      </c>
      <c r="P40" s="22" t="s">
        <v>27</v>
      </c>
      <c r="Q40" s="37" t="s">
        <v>86</v>
      </c>
      <c r="R40" s="14"/>
      <c r="S40" s="22" t="s">
        <v>0</v>
      </c>
      <c r="T40" s="22" t="s">
        <v>27</v>
      </c>
      <c r="U40" s="22" t="s">
        <v>89</v>
      </c>
      <c r="V40" s="22" t="s">
        <v>90</v>
      </c>
    </row>
    <row r="41" spans="1:22">
      <c r="A41" s="11" t="s">
        <v>15</v>
      </c>
      <c r="B41" s="35">
        <v>219</v>
      </c>
      <c r="C41" s="35">
        <v>35</v>
      </c>
      <c r="D41" s="35">
        <v>58</v>
      </c>
      <c r="E41" s="35">
        <v>50</v>
      </c>
      <c r="F41" s="35">
        <v>36</v>
      </c>
      <c r="G41" s="35">
        <v>9</v>
      </c>
      <c r="H41" s="35">
        <v>9</v>
      </c>
      <c r="I41" s="35">
        <v>11</v>
      </c>
      <c r="J41" s="35">
        <v>9</v>
      </c>
      <c r="K41" s="35">
        <v>11</v>
      </c>
      <c r="L41" s="35">
        <v>17</v>
      </c>
      <c r="M41" s="14">
        <f t="shared" ref="M41:M50" si="15">SUM(B41:L41)</f>
        <v>464</v>
      </c>
      <c r="N41" s="16">
        <f>M41/M51</f>
        <v>2.3127149479140706E-2</v>
      </c>
      <c r="O41" s="16">
        <f>M41/(M51-M48-M50)</f>
        <v>2.3478216869908416E-2</v>
      </c>
      <c r="P41" s="5">
        <v>4.9512213012543091E-2</v>
      </c>
      <c r="Q41" s="38">
        <f>L41/(L51-L48-L50)</f>
        <v>8.3129584352078234E-3</v>
      </c>
      <c r="R41" s="14"/>
      <c r="S41" s="11" t="s">
        <v>15</v>
      </c>
      <c r="T41" s="16">
        <f t="shared" ref="T41:T47" si="16">P41</f>
        <v>4.9512213012543091E-2</v>
      </c>
      <c r="U41" s="73">
        <f t="shared" ref="U41:U47" si="17">O41</f>
        <v>2.3478216869908416E-2</v>
      </c>
      <c r="V41" s="73">
        <f t="shared" ref="V41:V47" si="18">Q41</f>
        <v>8.3129584352078234E-3</v>
      </c>
    </row>
    <row r="42" spans="1:22">
      <c r="A42" s="11" t="s">
        <v>16</v>
      </c>
      <c r="B42" s="35">
        <v>57</v>
      </c>
      <c r="C42" s="35">
        <v>14</v>
      </c>
      <c r="D42" s="35">
        <v>13</v>
      </c>
      <c r="E42" s="35">
        <v>9</v>
      </c>
      <c r="F42" s="35">
        <v>8</v>
      </c>
      <c r="G42" s="35">
        <v>7</v>
      </c>
      <c r="H42" s="35">
        <v>10</v>
      </c>
      <c r="I42" s="35">
        <v>12</v>
      </c>
      <c r="J42" s="35">
        <v>6</v>
      </c>
      <c r="K42" s="35">
        <v>9</v>
      </c>
      <c r="L42" s="35">
        <v>30</v>
      </c>
      <c r="M42" s="14">
        <f t="shared" si="15"/>
        <v>175</v>
      </c>
      <c r="N42" s="16">
        <f>M42/M51</f>
        <v>8.7225240492448779E-3</v>
      </c>
      <c r="O42" s="16">
        <f>M42/(M51-M48-M50)</f>
        <v>8.8549309315387337E-3</v>
      </c>
      <c r="P42" s="5">
        <v>1.0342551162620114E-2</v>
      </c>
      <c r="Q42" s="38">
        <f>L42/(L51-L48-L50)</f>
        <v>1.4669926650366748E-2</v>
      </c>
      <c r="R42" s="14"/>
      <c r="S42" s="11" t="s">
        <v>16</v>
      </c>
      <c r="T42" s="16">
        <f t="shared" si="16"/>
        <v>1.0342551162620114E-2</v>
      </c>
      <c r="U42" s="73">
        <f t="shared" si="17"/>
        <v>8.8549309315387337E-3</v>
      </c>
      <c r="V42" s="73">
        <f t="shared" si="18"/>
        <v>1.4669926650366748E-2</v>
      </c>
    </row>
    <row r="43" spans="1:22">
      <c r="A43" s="11" t="s">
        <v>17</v>
      </c>
      <c r="B43" s="35">
        <v>5921</v>
      </c>
      <c r="C43" s="35">
        <v>1158</v>
      </c>
      <c r="D43" s="35">
        <v>1535</v>
      </c>
      <c r="E43" s="35">
        <v>1278</v>
      </c>
      <c r="F43" s="35">
        <v>872</v>
      </c>
      <c r="G43" s="35">
        <v>499</v>
      </c>
      <c r="H43" s="35">
        <v>522</v>
      </c>
      <c r="I43" s="35">
        <v>506</v>
      </c>
      <c r="J43" s="35">
        <v>618</v>
      </c>
      <c r="K43" s="35">
        <v>806</v>
      </c>
      <c r="L43" s="35">
        <v>1499</v>
      </c>
      <c r="M43" s="14">
        <f t="shared" si="15"/>
        <v>15214</v>
      </c>
      <c r="N43" s="16">
        <f>M43/M51</f>
        <v>0.75831131934406615</v>
      </c>
      <c r="O43" s="16">
        <f>M43/(M51-M48-M50)</f>
        <v>0.76982239538531605</v>
      </c>
      <c r="P43" s="5">
        <v>0.61549182131592461</v>
      </c>
      <c r="Q43" s="38">
        <f>L43/(L51-L48-L50)</f>
        <v>0.73300733496332515</v>
      </c>
      <c r="R43" s="14"/>
      <c r="S43" s="11" t="s">
        <v>17</v>
      </c>
      <c r="T43" s="16">
        <f t="shared" si="16"/>
        <v>0.61549182131592461</v>
      </c>
      <c r="U43" s="73">
        <f t="shared" si="17"/>
        <v>0.76982239538531605</v>
      </c>
      <c r="V43" s="73">
        <f t="shared" si="18"/>
        <v>0.73300733496332515</v>
      </c>
    </row>
    <row r="44" spans="1:22">
      <c r="A44" s="11" t="s">
        <v>18</v>
      </c>
      <c r="B44" s="35">
        <v>102</v>
      </c>
      <c r="C44" s="35">
        <v>18</v>
      </c>
      <c r="D44" s="35">
        <v>18</v>
      </c>
      <c r="E44" s="35">
        <v>12</v>
      </c>
      <c r="F44" s="35">
        <v>17</v>
      </c>
      <c r="G44" s="35">
        <v>8</v>
      </c>
      <c r="H44" s="35">
        <v>9</v>
      </c>
      <c r="I44" s="35">
        <v>3</v>
      </c>
      <c r="J44" s="35">
        <v>4</v>
      </c>
      <c r="K44" s="35">
        <v>13</v>
      </c>
      <c r="L44" s="35">
        <v>11</v>
      </c>
      <c r="M44" s="14">
        <f t="shared" si="15"/>
        <v>215</v>
      </c>
      <c r="N44" s="16">
        <f>M44/M51</f>
        <v>1.0716243831929421E-2</v>
      </c>
      <c r="O44" s="16">
        <f>M44/(M51-M48-M50)</f>
        <v>1.0878915144461872E-2</v>
      </c>
      <c r="P44" s="5">
        <v>7.2617912418396534E-3</v>
      </c>
      <c r="Q44" s="38">
        <f>L44/(L51-L48-L50)</f>
        <v>5.3789731051344745E-3</v>
      </c>
      <c r="R44" s="14"/>
      <c r="S44" s="11" t="s">
        <v>18</v>
      </c>
      <c r="T44" s="16">
        <f t="shared" si="16"/>
        <v>7.2617912418396534E-3</v>
      </c>
      <c r="U44" s="73">
        <f t="shared" si="17"/>
        <v>1.0878915144461872E-2</v>
      </c>
      <c r="V44" s="73">
        <f t="shared" si="18"/>
        <v>5.3789731051344745E-3</v>
      </c>
    </row>
    <row r="45" spans="1:22">
      <c r="A45" s="11" t="s">
        <v>35</v>
      </c>
      <c r="B45" s="35">
        <v>457</v>
      </c>
      <c r="C45" s="35">
        <v>87</v>
      </c>
      <c r="D45" s="35">
        <v>95</v>
      </c>
      <c r="E45" s="35">
        <v>88</v>
      </c>
      <c r="F45" s="35">
        <v>75</v>
      </c>
      <c r="G45" s="35">
        <v>36</v>
      </c>
      <c r="H45" s="35">
        <v>43</v>
      </c>
      <c r="I45" s="35">
        <v>38</v>
      </c>
      <c r="J45" s="35">
        <v>49</v>
      </c>
      <c r="K45" s="35">
        <v>57</v>
      </c>
      <c r="L45" s="35">
        <v>145</v>
      </c>
      <c r="M45" s="14">
        <f>SUM(B45:L45)</f>
        <v>1170</v>
      </c>
      <c r="N45" s="16">
        <f>M45/M51</f>
        <v>5.8316303643522902E-2</v>
      </c>
      <c r="O45" s="16">
        <f>M45/(M51-M48-M50)</f>
        <v>5.9201538228001824E-2</v>
      </c>
      <c r="P45" s="5">
        <v>4.4084207437834665E-2</v>
      </c>
      <c r="Q45" s="38">
        <f>L45/(L51-L48-L50)</f>
        <v>7.090464547677261E-2</v>
      </c>
      <c r="R45" s="14"/>
      <c r="S45" s="11" t="s">
        <v>35</v>
      </c>
      <c r="T45" s="16">
        <f t="shared" si="16"/>
        <v>4.4084207437834665E-2</v>
      </c>
      <c r="U45" s="73">
        <f t="shared" si="17"/>
        <v>5.9201538228001824E-2</v>
      </c>
      <c r="V45" s="73">
        <f>Q45</f>
        <v>7.090464547677261E-2</v>
      </c>
    </row>
    <row r="46" spans="1:22">
      <c r="A46" s="11" t="s">
        <v>19</v>
      </c>
      <c r="B46" s="35">
        <v>71</v>
      </c>
      <c r="C46" s="35">
        <v>13</v>
      </c>
      <c r="D46" s="35">
        <v>22</v>
      </c>
      <c r="E46" s="35">
        <v>8</v>
      </c>
      <c r="F46" s="35">
        <v>13</v>
      </c>
      <c r="G46" s="35">
        <v>4</v>
      </c>
      <c r="H46" s="35">
        <v>10</v>
      </c>
      <c r="I46" s="35">
        <v>5</v>
      </c>
      <c r="J46" s="35">
        <v>2</v>
      </c>
      <c r="K46" s="35">
        <v>4</v>
      </c>
      <c r="L46" s="35">
        <v>12</v>
      </c>
      <c r="M46" s="14">
        <f t="shared" si="15"/>
        <v>164</v>
      </c>
      <c r="N46" s="16">
        <f>M46/M51</f>
        <v>8.1742511090066288E-3</v>
      </c>
      <c r="O46" s="16">
        <f>M46/(M51-M48-M50)</f>
        <v>8.2983352729848713E-3</v>
      </c>
      <c r="P46" s="5">
        <v>5.1345998679674315E-3</v>
      </c>
      <c r="Q46" s="38">
        <f>L46/(L51-L48-L50)</f>
        <v>5.8679706601466996E-3</v>
      </c>
      <c r="R46" s="14"/>
      <c r="S46" s="11" t="s">
        <v>19</v>
      </c>
      <c r="T46" s="16">
        <f t="shared" si="16"/>
        <v>5.1345998679674315E-3</v>
      </c>
      <c r="U46" s="73">
        <f t="shared" si="17"/>
        <v>8.2983352729848713E-3</v>
      </c>
      <c r="V46" s="73">
        <f t="shared" si="18"/>
        <v>5.8679706601466996E-3</v>
      </c>
    </row>
    <row r="47" spans="1:22">
      <c r="A47" s="11" t="s">
        <v>22</v>
      </c>
      <c r="B47" s="35">
        <v>619</v>
      </c>
      <c r="C47" s="35">
        <v>82</v>
      </c>
      <c r="D47" s="35">
        <v>211</v>
      </c>
      <c r="E47" s="35">
        <v>156</v>
      </c>
      <c r="F47" s="35">
        <v>95</v>
      </c>
      <c r="G47" s="35">
        <v>62</v>
      </c>
      <c r="H47" s="35">
        <v>91</v>
      </c>
      <c r="I47" s="35">
        <v>66</v>
      </c>
      <c r="J47" s="35">
        <v>111</v>
      </c>
      <c r="K47" s="35">
        <v>515</v>
      </c>
      <c r="L47" s="35">
        <v>331</v>
      </c>
      <c r="M47" s="14">
        <f t="shared" si="15"/>
        <v>2339</v>
      </c>
      <c r="N47" s="16">
        <f>M47/M51</f>
        <v>0.11658276429247869</v>
      </c>
      <c r="O47" s="16">
        <f>M47/(M51-M48-M50)</f>
        <v>0.11835247685068057</v>
      </c>
      <c r="P47" s="5">
        <v>0.26091102471943078</v>
      </c>
      <c r="Q47" s="38">
        <f>L47/(L51-L48-L50)</f>
        <v>0.16185819070904645</v>
      </c>
      <c r="R47" s="14"/>
      <c r="S47" s="11" t="s">
        <v>22</v>
      </c>
      <c r="T47" s="16">
        <f t="shared" si="16"/>
        <v>0.26091102471943078</v>
      </c>
      <c r="U47" s="73">
        <f t="shared" si="17"/>
        <v>0.11835247685068057</v>
      </c>
      <c r="V47" s="73">
        <f t="shared" si="18"/>
        <v>0.16185819070904645</v>
      </c>
    </row>
    <row r="48" spans="1:22">
      <c r="A48" s="11" t="s">
        <v>20</v>
      </c>
      <c r="B48" s="35">
        <v>58</v>
      </c>
      <c r="C48" s="35">
        <v>13</v>
      </c>
      <c r="D48" s="35">
        <v>18</v>
      </c>
      <c r="E48" s="35">
        <v>7</v>
      </c>
      <c r="F48" s="35">
        <v>12</v>
      </c>
      <c r="G48" s="35">
        <v>10</v>
      </c>
      <c r="H48" s="35">
        <v>5</v>
      </c>
      <c r="I48" s="35">
        <v>8</v>
      </c>
      <c r="J48" s="35">
        <v>5</v>
      </c>
      <c r="K48" s="35">
        <v>24</v>
      </c>
      <c r="L48" s="35">
        <v>43</v>
      </c>
      <c r="M48" s="14">
        <f t="shared" si="15"/>
        <v>203</v>
      </c>
      <c r="N48" s="16">
        <f>M48/M51</f>
        <v>1.0118127897124058E-2</v>
      </c>
      <c r="O48" s="16"/>
      <c r="P48" s="5"/>
      <c r="Q48" s="38"/>
      <c r="R48" s="14"/>
      <c r="S48" s="11" t="s">
        <v>21</v>
      </c>
      <c r="T48" s="16">
        <f>P49</f>
        <v>1.9071370938164747E-3</v>
      </c>
      <c r="U48" s="73">
        <f>O49</f>
        <v>1.1131913171077265E-3</v>
      </c>
      <c r="V48" s="73">
        <f>Q49</f>
        <v>0</v>
      </c>
    </row>
    <row r="49" spans="1:22">
      <c r="A49" s="11" t="s">
        <v>21</v>
      </c>
      <c r="B49" s="35">
        <v>8</v>
      </c>
      <c r="C49" s="35">
        <v>0</v>
      </c>
      <c r="D49" s="35">
        <v>1</v>
      </c>
      <c r="E49" s="35">
        <v>2</v>
      </c>
      <c r="F49" s="35">
        <v>3</v>
      </c>
      <c r="G49" s="35">
        <v>4</v>
      </c>
      <c r="H49" s="35">
        <v>2</v>
      </c>
      <c r="I49" s="35">
        <v>1</v>
      </c>
      <c r="J49" s="35">
        <v>0</v>
      </c>
      <c r="K49" s="35">
        <v>1</v>
      </c>
      <c r="L49" s="35">
        <v>0</v>
      </c>
      <c r="M49" s="14">
        <f t="shared" si="15"/>
        <v>22</v>
      </c>
      <c r="N49" s="16">
        <f>M49/M51</f>
        <v>1.096545880476499E-3</v>
      </c>
      <c r="O49" s="16">
        <f>M49/(M51-M48-M50)</f>
        <v>1.1131913171077265E-3</v>
      </c>
      <c r="P49" s="5">
        <v>1.9071370938164747E-3</v>
      </c>
      <c r="Q49" s="38">
        <f>L49/(L51-L48-L50)</f>
        <v>0</v>
      </c>
      <c r="R49" s="14"/>
      <c r="S49" s="14"/>
      <c r="T49" s="16"/>
      <c r="U49" s="73"/>
      <c r="V49" s="73"/>
    </row>
    <row r="50" spans="1:22">
      <c r="A50" s="11" t="s">
        <v>23</v>
      </c>
      <c r="B50" s="35">
        <v>40</v>
      </c>
      <c r="C50" s="35">
        <v>10</v>
      </c>
      <c r="D50" s="35">
        <v>9</v>
      </c>
      <c r="E50" s="35">
        <v>7</v>
      </c>
      <c r="F50" s="35">
        <v>10</v>
      </c>
      <c r="G50" s="35">
        <v>4</v>
      </c>
      <c r="H50" s="35">
        <v>3</v>
      </c>
      <c r="I50" s="35">
        <v>1</v>
      </c>
      <c r="J50" s="35">
        <v>1</v>
      </c>
      <c r="K50" s="35">
        <v>3</v>
      </c>
      <c r="L50" s="35">
        <v>9</v>
      </c>
      <c r="M50" s="14">
        <f t="shared" si="15"/>
        <v>97</v>
      </c>
      <c r="N50" s="16">
        <f>M50/M51</f>
        <v>4.8347704730100187E-3</v>
      </c>
      <c r="O50" s="16"/>
      <c r="P50" s="16"/>
      <c r="Q50" s="38"/>
      <c r="R50" s="14"/>
      <c r="S50" s="14"/>
      <c r="T50" s="16"/>
      <c r="U50" s="73"/>
      <c r="V50" s="73"/>
    </row>
    <row r="51" spans="1:22">
      <c r="A51" s="26" t="s">
        <v>24</v>
      </c>
      <c r="B51" s="27">
        <f t="shared" ref="B51:M51" si="19">SUM(B41:B50)</f>
        <v>7552</v>
      </c>
      <c r="C51" s="27">
        <f t="shared" si="19"/>
        <v>1430</v>
      </c>
      <c r="D51" s="27">
        <f t="shared" si="19"/>
        <v>1980</v>
      </c>
      <c r="E51" s="27">
        <f t="shared" si="19"/>
        <v>1617</v>
      </c>
      <c r="F51" s="27">
        <f t="shared" si="19"/>
        <v>1141</v>
      </c>
      <c r="G51" s="27">
        <f t="shared" si="19"/>
        <v>643</v>
      </c>
      <c r="H51" s="27">
        <f t="shared" si="19"/>
        <v>704</v>
      </c>
      <c r="I51" s="27">
        <f t="shared" si="19"/>
        <v>651</v>
      </c>
      <c r="J51" s="27">
        <f t="shared" si="19"/>
        <v>805</v>
      </c>
      <c r="K51" s="27">
        <f t="shared" si="19"/>
        <v>1443</v>
      </c>
      <c r="L51" s="27">
        <f t="shared" si="19"/>
        <v>2097</v>
      </c>
      <c r="M51" s="18">
        <f t="shared" si="19"/>
        <v>20063</v>
      </c>
      <c r="N51" s="18"/>
      <c r="O51" s="18"/>
      <c r="P51" s="28"/>
      <c r="Q51" s="41"/>
      <c r="R51" s="18"/>
      <c r="S51" s="18"/>
      <c r="T51" s="28"/>
      <c r="U51" s="74"/>
      <c r="V51" s="74"/>
    </row>
    <row r="52" spans="1:2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6"/>
      <c r="Q52" s="40"/>
      <c r="R52" s="14"/>
      <c r="S52" s="14"/>
      <c r="T52" s="16"/>
      <c r="U52" s="73"/>
      <c r="V52" s="73"/>
    </row>
    <row r="53" spans="1:22" ht="17" thickBot="1">
      <c r="A53" s="18" t="s">
        <v>67</v>
      </c>
      <c r="B53" s="12">
        <v>2008</v>
      </c>
      <c r="C53" s="12">
        <v>2009</v>
      </c>
      <c r="D53" s="12">
        <v>2010</v>
      </c>
      <c r="E53" s="12">
        <v>2011</v>
      </c>
      <c r="F53" s="12">
        <v>2012</v>
      </c>
      <c r="G53" s="12">
        <v>2013</v>
      </c>
      <c r="H53" s="12">
        <v>2014</v>
      </c>
      <c r="I53" s="12">
        <v>2015</v>
      </c>
      <c r="J53" s="12">
        <v>2016</v>
      </c>
      <c r="K53" s="12">
        <v>2017</v>
      </c>
      <c r="L53" s="12">
        <v>2018</v>
      </c>
      <c r="M53" s="12" t="s">
        <v>24</v>
      </c>
      <c r="N53" s="12" t="s">
        <v>25</v>
      </c>
      <c r="O53" s="12" t="s">
        <v>26</v>
      </c>
      <c r="P53" s="22" t="s">
        <v>27</v>
      </c>
      <c r="Q53" s="37" t="s">
        <v>86</v>
      </c>
      <c r="R53" s="14"/>
      <c r="S53" s="22" t="s">
        <v>1</v>
      </c>
      <c r="T53" s="22" t="s">
        <v>27</v>
      </c>
      <c r="U53" s="22" t="s">
        <v>89</v>
      </c>
      <c r="V53" s="22" t="s">
        <v>90</v>
      </c>
    </row>
    <row r="54" spans="1:22">
      <c r="A54" s="11" t="s">
        <v>15</v>
      </c>
      <c r="B54">
        <v>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 s="14">
        <f t="shared" ref="M54:M63" si="20">SUM(B54:L54)</f>
        <v>3</v>
      </c>
      <c r="N54" s="16">
        <f>M54/M64</f>
        <v>1.2048192771084338E-2</v>
      </c>
      <c r="O54" s="16">
        <f>M54/(M64-M61-M63)</f>
        <v>1.3392857142857142E-2</v>
      </c>
      <c r="P54" s="5">
        <v>3.6214953271028034E-2</v>
      </c>
      <c r="Q54" s="38">
        <f>L54/(L64-L61-L63)</f>
        <v>0</v>
      </c>
      <c r="R54" s="14"/>
      <c r="S54" s="11" t="s">
        <v>15</v>
      </c>
      <c r="T54" s="16">
        <f t="shared" ref="T54:T60" si="21">P54</f>
        <v>3.6214953271028034E-2</v>
      </c>
      <c r="U54" s="73">
        <f t="shared" ref="U54:U60" si="22">O54</f>
        <v>1.3392857142857142E-2</v>
      </c>
      <c r="V54" s="73">
        <f t="shared" ref="V54:V60" si="23">Q54</f>
        <v>0</v>
      </c>
    </row>
    <row r="55" spans="1:22">
      <c r="A55" s="11" t="s">
        <v>16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2</v>
      </c>
      <c r="L55">
        <v>0</v>
      </c>
      <c r="M55" s="14">
        <f t="shared" si="20"/>
        <v>3</v>
      </c>
      <c r="N55" s="16">
        <f>M55/M64</f>
        <v>1.2048192771084338E-2</v>
      </c>
      <c r="O55" s="16">
        <f>M55/(M64-M61-M63)</f>
        <v>1.3392857142857142E-2</v>
      </c>
      <c r="P55" s="5">
        <v>5.8411214953271026E-3</v>
      </c>
      <c r="Q55" s="38">
        <f>L55/(L64-L61-L63)</f>
        <v>0</v>
      </c>
      <c r="R55" s="14"/>
      <c r="S55" s="11" t="s">
        <v>16</v>
      </c>
      <c r="T55" s="16">
        <f t="shared" si="21"/>
        <v>5.8411214953271026E-3</v>
      </c>
      <c r="U55" s="73">
        <f t="shared" si="22"/>
        <v>1.3392857142857142E-2</v>
      </c>
      <c r="V55" s="73">
        <f t="shared" si="23"/>
        <v>0</v>
      </c>
    </row>
    <row r="56" spans="1:22">
      <c r="A56" s="11" t="s">
        <v>17</v>
      </c>
      <c r="B56">
        <v>21</v>
      </c>
      <c r="C56">
        <v>30</v>
      </c>
      <c r="D56">
        <v>26</v>
      </c>
      <c r="E56">
        <v>20</v>
      </c>
      <c r="F56">
        <v>12</v>
      </c>
      <c r="G56">
        <v>10</v>
      </c>
      <c r="H56">
        <v>11</v>
      </c>
      <c r="I56">
        <v>2</v>
      </c>
      <c r="J56">
        <v>18</v>
      </c>
      <c r="K56">
        <v>17</v>
      </c>
      <c r="L56">
        <v>22</v>
      </c>
      <c r="M56" s="14">
        <f t="shared" si="20"/>
        <v>189</v>
      </c>
      <c r="N56" s="16">
        <f>M56/M64</f>
        <v>0.75903614457831325</v>
      </c>
      <c r="O56" s="16">
        <f>M56/(M64-M61-M63)</f>
        <v>0.84375</v>
      </c>
      <c r="P56" s="5">
        <v>0.88726635514018692</v>
      </c>
      <c r="Q56" s="38">
        <f>L56/(L64-L61-L63)</f>
        <v>0.7857142857142857</v>
      </c>
      <c r="R56" s="14"/>
      <c r="S56" s="11" t="s">
        <v>17</v>
      </c>
      <c r="T56" s="16">
        <f t="shared" si="21"/>
        <v>0.88726635514018692</v>
      </c>
      <c r="U56" s="73">
        <f t="shared" si="22"/>
        <v>0.84375</v>
      </c>
      <c r="V56" s="73">
        <f t="shared" si="23"/>
        <v>0.7857142857142857</v>
      </c>
    </row>
    <row r="57" spans="1:22">
      <c r="A57" s="11" t="s">
        <v>18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 s="14">
        <f>SUM(B57:L57)</f>
        <v>1</v>
      </c>
      <c r="N57" s="16">
        <f>M57/M64</f>
        <v>4.0160642570281121E-3</v>
      </c>
      <c r="O57" s="16">
        <f>M57/(M64-M61-M63)</f>
        <v>4.464285714285714E-3</v>
      </c>
      <c r="P57" s="5">
        <v>3.5046728971962616E-3</v>
      </c>
      <c r="Q57" s="38">
        <f>L57/(L64-L61-L63)</f>
        <v>3.5714285714285712E-2</v>
      </c>
      <c r="R57" s="14"/>
      <c r="S57" s="11" t="s">
        <v>18</v>
      </c>
      <c r="T57" s="16">
        <f t="shared" si="21"/>
        <v>3.5046728971962616E-3</v>
      </c>
      <c r="U57" s="73">
        <f t="shared" si="22"/>
        <v>4.464285714285714E-3</v>
      </c>
      <c r="V57" s="73">
        <f t="shared" si="23"/>
        <v>3.5714285714285712E-2</v>
      </c>
    </row>
    <row r="58" spans="1:22">
      <c r="A58" s="11" t="s">
        <v>35</v>
      </c>
      <c r="B58">
        <v>0</v>
      </c>
      <c r="C58">
        <v>3</v>
      </c>
      <c r="D58">
        <v>1</v>
      </c>
      <c r="E58">
        <v>2</v>
      </c>
      <c r="F58">
        <v>3</v>
      </c>
      <c r="G58">
        <v>3</v>
      </c>
      <c r="H58">
        <v>0</v>
      </c>
      <c r="I58">
        <v>1</v>
      </c>
      <c r="J58">
        <v>4</v>
      </c>
      <c r="K58">
        <v>3</v>
      </c>
      <c r="L58">
        <v>5</v>
      </c>
      <c r="M58" s="14">
        <f>SUM(B58:L58)</f>
        <v>25</v>
      </c>
      <c r="N58" s="16">
        <f>M58/M64</f>
        <v>0.10040160642570281</v>
      </c>
      <c r="O58" s="16">
        <f>M58/(M64-M61-M63)</f>
        <v>0.11160714285714286</v>
      </c>
      <c r="P58" s="5">
        <v>4.497663551401869E-2</v>
      </c>
      <c r="Q58" s="38">
        <f>L58/(L64-L61-L63)</f>
        <v>0.17857142857142858</v>
      </c>
      <c r="R58" s="14"/>
      <c r="S58" s="11" t="s">
        <v>35</v>
      </c>
      <c r="T58" s="16">
        <f t="shared" si="21"/>
        <v>4.497663551401869E-2</v>
      </c>
      <c r="U58" s="73">
        <f t="shared" si="22"/>
        <v>0.11160714285714286</v>
      </c>
      <c r="V58" s="73">
        <f>Q58</f>
        <v>0.17857142857142858</v>
      </c>
    </row>
    <row r="59" spans="1:22">
      <c r="A59" s="11" t="s">
        <v>19</v>
      </c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4">
        <f t="shared" si="20"/>
        <v>0</v>
      </c>
      <c r="N59" s="16">
        <f>M59/M64</f>
        <v>0</v>
      </c>
      <c r="O59" s="16">
        <f>M59/(M64-M61-M63)</f>
        <v>0</v>
      </c>
      <c r="P59" s="5">
        <v>0</v>
      </c>
      <c r="Q59" s="38">
        <f>L59/(L64-L61-L63)</f>
        <v>0</v>
      </c>
      <c r="R59" s="14"/>
      <c r="S59" s="11" t="s">
        <v>19</v>
      </c>
      <c r="T59" s="16">
        <f t="shared" si="21"/>
        <v>0</v>
      </c>
      <c r="U59" s="73">
        <f t="shared" si="22"/>
        <v>0</v>
      </c>
      <c r="V59" s="73">
        <f t="shared" si="23"/>
        <v>0</v>
      </c>
    </row>
    <row r="60" spans="1:22">
      <c r="A60" s="11" t="s">
        <v>22</v>
      </c>
      <c r="B60">
        <v>0</v>
      </c>
      <c r="C60">
        <v>0</v>
      </c>
      <c r="D60">
        <v>1</v>
      </c>
      <c r="E60">
        <v>0</v>
      </c>
      <c r="F60">
        <v>1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 s="14">
        <f t="shared" si="20"/>
        <v>3</v>
      </c>
      <c r="N60" s="16">
        <f>M60/M64</f>
        <v>1.2048192771084338E-2</v>
      </c>
      <c r="O60" s="16">
        <f>M60/(M64-M61-M63)</f>
        <v>1.3392857142857142E-2</v>
      </c>
      <c r="P60" s="5">
        <v>1.9275700934579438E-2</v>
      </c>
      <c r="Q60" s="38">
        <f>L60/(L64-L61-L63)</f>
        <v>0</v>
      </c>
      <c r="R60" s="14"/>
      <c r="S60" s="11" t="s">
        <v>22</v>
      </c>
      <c r="T60" s="16">
        <f t="shared" si="21"/>
        <v>1.9275700934579438E-2</v>
      </c>
      <c r="U60" s="73">
        <f t="shared" si="22"/>
        <v>1.3392857142857142E-2</v>
      </c>
      <c r="V60" s="73">
        <f t="shared" si="23"/>
        <v>0</v>
      </c>
    </row>
    <row r="61" spans="1:22">
      <c r="A61" s="11" t="s">
        <v>20</v>
      </c>
      <c r="B61" s="15"/>
      <c r="C61" s="15"/>
      <c r="D61" s="15"/>
      <c r="E61" s="15"/>
      <c r="F61" s="17"/>
      <c r="G61" s="17"/>
      <c r="H61" s="17"/>
      <c r="I61" s="17"/>
      <c r="J61" s="15"/>
      <c r="K61" s="15"/>
      <c r="L61" s="14"/>
      <c r="M61" s="14">
        <f t="shared" si="20"/>
        <v>0</v>
      </c>
      <c r="N61" s="16">
        <f>M61/M64</f>
        <v>0</v>
      </c>
      <c r="O61" s="16"/>
      <c r="P61" s="5"/>
      <c r="Q61" s="38"/>
      <c r="R61" s="14"/>
      <c r="S61" s="11" t="s">
        <v>21</v>
      </c>
      <c r="T61" s="16">
        <f>P62</f>
        <v>0</v>
      </c>
      <c r="U61" s="73">
        <f>O62</f>
        <v>0</v>
      </c>
      <c r="V61" s="73">
        <f>Q62</f>
        <v>0</v>
      </c>
    </row>
    <row r="62" spans="1:22">
      <c r="A62" s="11" t="s">
        <v>21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4">
        <f t="shared" si="20"/>
        <v>0</v>
      </c>
      <c r="N62" s="16">
        <f>M62/M64</f>
        <v>0</v>
      </c>
      <c r="O62" s="16">
        <f>M62/(M64-M61-M63)</f>
        <v>0</v>
      </c>
      <c r="P62" s="5">
        <v>0</v>
      </c>
      <c r="Q62" s="38">
        <f>L62/(L64-L61-L63)</f>
        <v>0</v>
      </c>
      <c r="R62" s="14"/>
      <c r="S62" s="14"/>
      <c r="T62" s="16"/>
      <c r="U62" s="73"/>
      <c r="V62" s="73"/>
    </row>
    <row r="63" spans="1:22">
      <c r="A63" s="11" t="s">
        <v>23</v>
      </c>
      <c r="B63">
        <v>1</v>
      </c>
      <c r="C63">
        <v>3</v>
      </c>
      <c r="D63">
        <v>1</v>
      </c>
      <c r="E63">
        <v>2</v>
      </c>
      <c r="F63">
        <v>3</v>
      </c>
      <c r="G63">
        <v>0</v>
      </c>
      <c r="H63">
        <v>2</v>
      </c>
      <c r="I63">
        <v>1</v>
      </c>
      <c r="J63">
        <v>6</v>
      </c>
      <c r="K63">
        <v>4</v>
      </c>
      <c r="L63">
        <v>2</v>
      </c>
      <c r="M63" s="14">
        <f t="shared" si="20"/>
        <v>25</v>
      </c>
      <c r="N63" s="16">
        <f>M63/M64</f>
        <v>0.10040160642570281</v>
      </c>
      <c r="O63" s="16"/>
      <c r="P63" s="16"/>
      <c r="Q63" s="38"/>
      <c r="R63" s="14"/>
      <c r="S63" s="14"/>
      <c r="T63" s="16"/>
      <c r="U63" s="73"/>
      <c r="V63" s="73"/>
    </row>
    <row r="64" spans="1:22">
      <c r="A64" s="26" t="s">
        <v>24</v>
      </c>
      <c r="B64" s="27">
        <f t="shared" ref="B64:M64" si="24">SUM(B54:B63)</f>
        <v>25</v>
      </c>
      <c r="C64" s="27">
        <f t="shared" si="24"/>
        <v>36</v>
      </c>
      <c r="D64" s="27">
        <f t="shared" si="24"/>
        <v>29</v>
      </c>
      <c r="E64" s="27">
        <f t="shared" si="24"/>
        <v>24</v>
      </c>
      <c r="F64" s="27">
        <f t="shared" si="24"/>
        <v>19</v>
      </c>
      <c r="G64" s="27">
        <f t="shared" si="24"/>
        <v>13</v>
      </c>
      <c r="H64" s="27">
        <f t="shared" si="24"/>
        <v>13</v>
      </c>
      <c r="I64" s="27">
        <f t="shared" si="24"/>
        <v>4</v>
      </c>
      <c r="J64" s="27">
        <f t="shared" si="24"/>
        <v>30</v>
      </c>
      <c r="K64" s="27">
        <f t="shared" si="24"/>
        <v>26</v>
      </c>
      <c r="L64" s="27">
        <f t="shared" si="24"/>
        <v>30</v>
      </c>
      <c r="M64" s="18">
        <f t="shared" si="24"/>
        <v>249</v>
      </c>
      <c r="N64" s="18"/>
      <c r="O64" s="18"/>
      <c r="P64" s="28"/>
      <c r="Q64" s="41"/>
      <c r="R64" s="18"/>
      <c r="S64" s="18"/>
      <c r="T64" s="28"/>
      <c r="U64" s="74"/>
      <c r="V64" s="74"/>
    </row>
    <row r="65" spans="1:2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6"/>
      <c r="Q65" s="40"/>
      <c r="R65" s="14"/>
      <c r="S65" s="14"/>
      <c r="T65" s="16"/>
      <c r="U65" s="73"/>
      <c r="V65" s="73"/>
    </row>
    <row r="66" spans="1:22" ht="17" thickBot="1">
      <c r="A66" s="18" t="s">
        <v>68</v>
      </c>
      <c r="B66" s="12">
        <v>2008</v>
      </c>
      <c r="C66" s="12">
        <v>2009</v>
      </c>
      <c r="D66" s="12">
        <v>2010</v>
      </c>
      <c r="E66" s="12">
        <v>2011</v>
      </c>
      <c r="F66" s="12">
        <v>2012</v>
      </c>
      <c r="G66" s="12">
        <v>2013</v>
      </c>
      <c r="H66" s="12">
        <v>2014</v>
      </c>
      <c r="I66" s="12">
        <v>2015</v>
      </c>
      <c r="J66" s="12">
        <v>2016</v>
      </c>
      <c r="K66" s="12">
        <v>2017</v>
      </c>
      <c r="L66" s="12">
        <v>2018</v>
      </c>
      <c r="M66" s="12" t="s">
        <v>24</v>
      </c>
      <c r="N66" s="12" t="s">
        <v>25</v>
      </c>
      <c r="O66" s="12" t="s">
        <v>26</v>
      </c>
      <c r="P66" s="22" t="s">
        <v>27</v>
      </c>
      <c r="Q66" s="37" t="s">
        <v>86</v>
      </c>
      <c r="R66" s="14"/>
      <c r="S66" s="22" t="s">
        <v>1</v>
      </c>
      <c r="T66" s="22" t="s">
        <v>27</v>
      </c>
      <c r="U66" s="22" t="s">
        <v>89</v>
      </c>
      <c r="V66" s="22" t="s">
        <v>90</v>
      </c>
    </row>
    <row r="67" spans="1:22">
      <c r="A67" s="11" t="s">
        <v>15</v>
      </c>
      <c r="B67">
        <v>10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1</v>
      </c>
      <c r="J67">
        <v>3</v>
      </c>
      <c r="K67">
        <v>1</v>
      </c>
      <c r="L67">
        <v>0</v>
      </c>
      <c r="M67" s="14">
        <f t="shared" ref="M67:M76" si="25">SUM(B67:L67)</f>
        <v>16</v>
      </c>
      <c r="N67" s="16">
        <f>M67/M77</f>
        <v>1.415929203539823E-2</v>
      </c>
      <c r="O67" s="16">
        <f>M67/(M77-M74-M76)</f>
        <v>1.499531396438613E-2</v>
      </c>
      <c r="P67" s="5">
        <v>2.7197975964579381E-2</v>
      </c>
      <c r="Q67" s="38">
        <f>L67/(L77-L74-L76)</f>
        <v>0</v>
      </c>
      <c r="R67" s="14"/>
      <c r="S67" s="11" t="s">
        <v>15</v>
      </c>
      <c r="T67" s="16">
        <f t="shared" ref="T67:T73" si="26">P67</f>
        <v>2.7197975964579381E-2</v>
      </c>
      <c r="U67" s="73">
        <f t="shared" ref="U67:U73" si="27">O67</f>
        <v>1.499531396438613E-2</v>
      </c>
      <c r="V67" s="73">
        <f t="shared" ref="V67:V73" si="28">Q67</f>
        <v>0</v>
      </c>
    </row>
    <row r="68" spans="1:22">
      <c r="A68" s="11" t="s">
        <v>16</v>
      </c>
      <c r="B68">
        <v>1</v>
      </c>
      <c r="C68">
        <v>2</v>
      </c>
      <c r="D68">
        <v>3</v>
      </c>
      <c r="E68">
        <v>3</v>
      </c>
      <c r="F68">
        <v>3</v>
      </c>
      <c r="G68">
        <v>1</v>
      </c>
      <c r="H68">
        <v>0</v>
      </c>
      <c r="I68">
        <v>0</v>
      </c>
      <c r="J68">
        <v>0</v>
      </c>
      <c r="K68">
        <v>2</v>
      </c>
      <c r="L68">
        <v>2</v>
      </c>
      <c r="M68" s="14">
        <f t="shared" si="25"/>
        <v>17</v>
      </c>
      <c r="N68" s="16">
        <f>M68/M77</f>
        <v>1.5044247787610619E-2</v>
      </c>
      <c r="O68" s="16">
        <f>M68/(M77-M74-M76)</f>
        <v>1.5932521087160263E-2</v>
      </c>
      <c r="P68" s="5">
        <v>3.7950664136622392E-3</v>
      </c>
      <c r="Q68" s="38">
        <f>L68/(L77-L74-L76)</f>
        <v>3.2786885245901641E-2</v>
      </c>
      <c r="R68" s="14"/>
      <c r="S68" s="11" t="s">
        <v>16</v>
      </c>
      <c r="T68" s="16">
        <f t="shared" si="26"/>
        <v>3.7950664136622392E-3</v>
      </c>
      <c r="U68" s="73">
        <f t="shared" si="27"/>
        <v>1.5932521087160263E-2</v>
      </c>
      <c r="V68" s="73">
        <f t="shared" si="28"/>
        <v>3.2786885245901641E-2</v>
      </c>
    </row>
    <row r="69" spans="1:22">
      <c r="A69" s="11" t="s">
        <v>17</v>
      </c>
      <c r="B69">
        <v>136</v>
      </c>
      <c r="C69">
        <v>135</v>
      </c>
      <c r="D69">
        <v>135</v>
      </c>
      <c r="E69">
        <v>121</v>
      </c>
      <c r="F69">
        <v>71</v>
      </c>
      <c r="G69">
        <v>67</v>
      </c>
      <c r="H69">
        <v>62</v>
      </c>
      <c r="I69">
        <v>20</v>
      </c>
      <c r="J69">
        <v>65</v>
      </c>
      <c r="K69">
        <v>35</v>
      </c>
      <c r="L69">
        <v>40</v>
      </c>
      <c r="M69" s="14">
        <f t="shared" si="25"/>
        <v>887</v>
      </c>
      <c r="N69" s="16">
        <f>M69/M77</f>
        <v>0.78495575221238933</v>
      </c>
      <c r="O69" s="16">
        <f>M69/(M77-M74-M76)</f>
        <v>0.83130271790065602</v>
      </c>
      <c r="P69" s="5">
        <v>0.90512333965844405</v>
      </c>
      <c r="Q69" s="38">
        <f>L69/(L77-L74-L76)</f>
        <v>0.65573770491803274</v>
      </c>
      <c r="R69" s="14"/>
      <c r="S69" s="11" t="s">
        <v>17</v>
      </c>
      <c r="T69" s="16">
        <f t="shared" si="26"/>
        <v>0.90512333965844405</v>
      </c>
      <c r="U69" s="73">
        <f t="shared" si="27"/>
        <v>0.83130271790065602</v>
      </c>
      <c r="V69" s="73">
        <f t="shared" si="28"/>
        <v>0.65573770491803274</v>
      </c>
    </row>
    <row r="70" spans="1:22">
      <c r="A70" s="11" t="s">
        <v>18</v>
      </c>
      <c r="B70">
        <v>0</v>
      </c>
      <c r="C70">
        <v>1</v>
      </c>
      <c r="D70">
        <v>1</v>
      </c>
      <c r="E70">
        <v>1</v>
      </c>
      <c r="F70">
        <v>0</v>
      </c>
      <c r="G70">
        <v>0</v>
      </c>
      <c r="H70">
        <v>2</v>
      </c>
      <c r="I70">
        <v>2</v>
      </c>
      <c r="J70">
        <v>11</v>
      </c>
      <c r="K70">
        <v>0</v>
      </c>
      <c r="L70">
        <v>4</v>
      </c>
      <c r="M70" s="14">
        <f t="shared" si="25"/>
        <v>22</v>
      </c>
      <c r="N70" s="16">
        <f>M70/M77</f>
        <v>1.9469026548672566E-2</v>
      </c>
      <c r="O70" s="16">
        <f>M70/(M77-M74-M76)</f>
        <v>2.0618556701030927E-2</v>
      </c>
      <c r="P70" s="5">
        <v>2.5300442757748261E-3</v>
      </c>
      <c r="Q70" s="38">
        <f>L70/(L77-L74-L76)</f>
        <v>6.5573770491803282E-2</v>
      </c>
      <c r="R70" s="14"/>
      <c r="S70" s="11" t="s">
        <v>18</v>
      </c>
      <c r="T70" s="16">
        <f t="shared" si="26"/>
        <v>2.5300442757748261E-3</v>
      </c>
      <c r="U70" s="73">
        <f t="shared" si="27"/>
        <v>2.0618556701030927E-2</v>
      </c>
      <c r="V70" s="73">
        <f t="shared" si="28"/>
        <v>6.5573770491803282E-2</v>
      </c>
    </row>
    <row r="71" spans="1:22">
      <c r="A71" s="11" t="s">
        <v>35</v>
      </c>
      <c r="B71">
        <v>17</v>
      </c>
      <c r="C71">
        <v>16</v>
      </c>
      <c r="D71">
        <v>13</v>
      </c>
      <c r="E71">
        <v>8</v>
      </c>
      <c r="F71">
        <v>5</v>
      </c>
      <c r="G71">
        <v>15</v>
      </c>
      <c r="H71">
        <v>5</v>
      </c>
      <c r="I71">
        <v>3</v>
      </c>
      <c r="J71">
        <v>7</v>
      </c>
      <c r="K71">
        <v>6</v>
      </c>
      <c r="L71">
        <v>9</v>
      </c>
      <c r="M71" s="14">
        <f>SUM(B71:L71)</f>
        <v>104</v>
      </c>
      <c r="N71" s="16">
        <f>M71/M77</f>
        <v>9.2035398230088494E-2</v>
      </c>
      <c r="O71" s="16">
        <f>M71/(M77-M74-M76)</f>
        <v>9.7469540768509846E-2</v>
      </c>
      <c r="P71" s="5">
        <v>3.4134007585335017E-2</v>
      </c>
      <c r="Q71" s="38">
        <f>L71/(L77-L74-L76)</f>
        <v>0.14754098360655737</v>
      </c>
      <c r="R71" s="14"/>
      <c r="S71" s="11" t="s">
        <v>35</v>
      </c>
      <c r="T71" s="16">
        <f t="shared" si="26"/>
        <v>3.4134007585335017E-2</v>
      </c>
      <c r="U71" s="73">
        <f t="shared" si="27"/>
        <v>9.7469540768509846E-2</v>
      </c>
      <c r="V71" s="73">
        <f>Q71</f>
        <v>0.14754098360655737</v>
      </c>
    </row>
    <row r="72" spans="1:22">
      <c r="A72" s="11" t="s">
        <v>19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4"/>
      <c r="M72" s="14">
        <f t="shared" si="25"/>
        <v>0</v>
      </c>
      <c r="N72" s="16">
        <f>M72/M77</f>
        <v>0</v>
      </c>
      <c r="O72" s="16">
        <f>M72/(M77-M74-M76)</f>
        <v>0</v>
      </c>
      <c r="P72" s="5">
        <v>0</v>
      </c>
      <c r="Q72" s="38">
        <f>L72/(L77-L74-L76)</f>
        <v>0</v>
      </c>
      <c r="R72" s="14"/>
      <c r="S72" s="11" t="s">
        <v>19</v>
      </c>
      <c r="T72" s="16">
        <f t="shared" si="26"/>
        <v>0</v>
      </c>
      <c r="U72" s="73">
        <f t="shared" si="27"/>
        <v>0</v>
      </c>
      <c r="V72" s="73">
        <f t="shared" si="28"/>
        <v>0</v>
      </c>
    </row>
    <row r="73" spans="1:22">
      <c r="A73" s="11" t="s">
        <v>22</v>
      </c>
      <c r="B73">
        <v>0</v>
      </c>
      <c r="C73">
        <v>2</v>
      </c>
      <c r="D73">
        <v>2</v>
      </c>
      <c r="E73">
        <v>2</v>
      </c>
      <c r="F73">
        <v>7</v>
      </c>
      <c r="G73">
        <v>0</v>
      </c>
      <c r="H73">
        <v>0</v>
      </c>
      <c r="I73">
        <v>0</v>
      </c>
      <c r="J73">
        <v>0</v>
      </c>
      <c r="K73">
        <v>2</v>
      </c>
      <c r="L73">
        <v>6</v>
      </c>
      <c r="M73" s="14">
        <f t="shared" si="25"/>
        <v>21</v>
      </c>
      <c r="N73" s="16">
        <f>M73/M77</f>
        <v>1.8584070796460177E-2</v>
      </c>
      <c r="O73" s="16">
        <f>M73/(M77-M74-M76)</f>
        <v>1.9681349578256794E-2</v>
      </c>
      <c r="P73" s="5">
        <v>2.4667931688804556E-2</v>
      </c>
      <c r="Q73" s="38">
        <f>L73/(L77-L74-L76)</f>
        <v>9.8360655737704916E-2</v>
      </c>
      <c r="R73" s="14"/>
      <c r="S73" s="11" t="s">
        <v>22</v>
      </c>
      <c r="T73" s="16">
        <f t="shared" si="26"/>
        <v>2.4667931688804556E-2</v>
      </c>
      <c r="U73" s="73">
        <f t="shared" si="27"/>
        <v>1.9681349578256794E-2</v>
      </c>
      <c r="V73" s="73">
        <f t="shared" si="28"/>
        <v>9.8360655737704916E-2</v>
      </c>
    </row>
    <row r="74" spans="1:22">
      <c r="A74" s="11" t="s">
        <v>20</v>
      </c>
      <c r="B74" s="15"/>
      <c r="C74" s="15"/>
      <c r="D74" s="15"/>
      <c r="E74" s="15"/>
      <c r="F74" s="17"/>
      <c r="G74" s="17"/>
      <c r="H74" s="17"/>
      <c r="I74" s="17"/>
      <c r="J74" s="15"/>
      <c r="K74" s="15"/>
      <c r="L74" s="14"/>
      <c r="M74" s="14">
        <f t="shared" si="25"/>
        <v>0</v>
      </c>
      <c r="N74" s="16">
        <f>M74/M77</f>
        <v>0</v>
      </c>
      <c r="O74" s="16"/>
      <c r="P74" s="5"/>
      <c r="Q74" s="38"/>
      <c r="R74" s="14"/>
      <c r="S74" s="11" t="s">
        <v>21</v>
      </c>
      <c r="T74" s="16">
        <f>P75</f>
        <v>0</v>
      </c>
      <c r="U74" s="73">
        <f>O75</f>
        <v>0</v>
      </c>
      <c r="V74" s="73">
        <f>Q75</f>
        <v>0</v>
      </c>
    </row>
    <row r="75" spans="1:22">
      <c r="A75" s="11" t="s">
        <v>21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4"/>
      <c r="M75" s="14">
        <f t="shared" si="25"/>
        <v>0</v>
      </c>
      <c r="N75" s="16">
        <f>M75/M77</f>
        <v>0</v>
      </c>
      <c r="O75" s="16">
        <f>M75/(M77-M74-M76)</f>
        <v>0</v>
      </c>
      <c r="P75" s="5">
        <v>0</v>
      </c>
      <c r="Q75" s="38">
        <f>L75/(L77-L74-L76)</f>
        <v>0</v>
      </c>
      <c r="R75" s="14"/>
      <c r="S75" s="14"/>
      <c r="T75" s="16"/>
      <c r="U75" s="73"/>
      <c r="V75" s="73"/>
    </row>
    <row r="76" spans="1:22">
      <c r="A76" s="11" t="s">
        <v>23</v>
      </c>
      <c r="B76">
        <v>6</v>
      </c>
      <c r="C76">
        <v>10</v>
      </c>
      <c r="D76">
        <v>11</v>
      </c>
      <c r="E76">
        <v>7</v>
      </c>
      <c r="F76">
        <v>5</v>
      </c>
      <c r="G76">
        <v>3</v>
      </c>
      <c r="H76">
        <v>4</v>
      </c>
      <c r="I76">
        <v>6</v>
      </c>
      <c r="J76">
        <v>3</v>
      </c>
      <c r="K76">
        <v>5</v>
      </c>
      <c r="L76">
        <v>3</v>
      </c>
      <c r="M76" s="14">
        <f t="shared" si="25"/>
        <v>63</v>
      </c>
      <c r="N76" s="16">
        <f>M76/M77</f>
        <v>5.575221238938053E-2</v>
      </c>
      <c r="O76" s="16"/>
      <c r="P76" s="16"/>
      <c r="Q76" s="38"/>
      <c r="R76" s="14"/>
      <c r="S76" s="14"/>
      <c r="T76" s="16"/>
      <c r="U76" s="73"/>
      <c r="V76" s="73"/>
    </row>
    <row r="77" spans="1:22">
      <c r="A77" s="26" t="s">
        <v>24</v>
      </c>
      <c r="B77" s="27">
        <f t="shared" ref="B77:M77" si="29">SUM(B67:B76)</f>
        <v>170</v>
      </c>
      <c r="C77" s="27">
        <f t="shared" si="29"/>
        <v>166</v>
      </c>
      <c r="D77" s="27">
        <f t="shared" si="29"/>
        <v>165</v>
      </c>
      <c r="E77" s="27">
        <f t="shared" si="29"/>
        <v>142</v>
      </c>
      <c r="F77" s="27">
        <f t="shared" si="29"/>
        <v>91</v>
      </c>
      <c r="G77" s="27">
        <f t="shared" si="29"/>
        <v>87</v>
      </c>
      <c r="H77" s="27">
        <f t="shared" si="29"/>
        <v>73</v>
      </c>
      <c r="I77" s="27">
        <f t="shared" si="29"/>
        <v>32</v>
      </c>
      <c r="J77" s="27">
        <f t="shared" si="29"/>
        <v>89</v>
      </c>
      <c r="K77" s="27">
        <f t="shared" si="29"/>
        <v>51</v>
      </c>
      <c r="L77" s="27">
        <f t="shared" si="29"/>
        <v>64</v>
      </c>
      <c r="M77" s="18">
        <f t="shared" si="29"/>
        <v>1130</v>
      </c>
      <c r="N77" s="18"/>
      <c r="O77" s="18"/>
      <c r="P77" s="28"/>
      <c r="Q77" s="41"/>
      <c r="R77" s="18"/>
      <c r="S77" s="18"/>
      <c r="T77" s="28"/>
      <c r="U77" s="74"/>
      <c r="V77" s="74"/>
    </row>
    <row r="78" spans="1:2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6"/>
      <c r="Q78" s="40"/>
      <c r="R78" s="14"/>
      <c r="S78" s="14"/>
      <c r="T78" s="16"/>
      <c r="U78" s="73"/>
      <c r="V78" s="73"/>
    </row>
    <row r="79" spans="1:22" ht="17" thickBot="1">
      <c r="A79" s="18" t="s">
        <v>69</v>
      </c>
      <c r="B79" s="12">
        <v>2008</v>
      </c>
      <c r="C79" s="12">
        <v>2009</v>
      </c>
      <c r="D79" s="12">
        <v>2010</v>
      </c>
      <c r="E79" s="12">
        <v>2011</v>
      </c>
      <c r="F79" s="12">
        <v>2012</v>
      </c>
      <c r="G79" s="12">
        <v>2013</v>
      </c>
      <c r="H79" s="12">
        <v>2014</v>
      </c>
      <c r="I79" s="12">
        <v>2015</v>
      </c>
      <c r="J79" s="12">
        <v>2016</v>
      </c>
      <c r="K79" s="12">
        <v>2017</v>
      </c>
      <c r="L79" s="12">
        <v>2018</v>
      </c>
      <c r="M79" s="12" t="s">
        <v>24</v>
      </c>
      <c r="N79" s="12" t="s">
        <v>25</v>
      </c>
      <c r="O79" s="12" t="s">
        <v>26</v>
      </c>
      <c r="P79" s="22" t="s">
        <v>27</v>
      </c>
      <c r="Q79" s="37" t="s">
        <v>86</v>
      </c>
      <c r="R79" s="14"/>
      <c r="S79" s="22" t="s">
        <v>2</v>
      </c>
      <c r="T79" s="22" t="s">
        <v>27</v>
      </c>
      <c r="U79" s="22" t="s">
        <v>89</v>
      </c>
      <c r="V79" s="22" t="s">
        <v>90</v>
      </c>
    </row>
    <row r="80" spans="1:22">
      <c r="A80" s="11" t="s">
        <v>15</v>
      </c>
      <c r="B80" s="20" t="s">
        <v>56</v>
      </c>
      <c r="C80" s="20" t="s">
        <v>56</v>
      </c>
      <c r="D80" s="20" t="s">
        <v>56</v>
      </c>
      <c r="E80" s="20" t="s">
        <v>56</v>
      </c>
      <c r="F80" s="20" t="s">
        <v>56</v>
      </c>
      <c r="G80" s="20" t="s">
        <v>56</v>
      </c>
      <c r="H80" s="20" t="s">
        <v>56</v>
      </c>
      <c r="I80" s="20" t="s">
        <v>56</v>
      </c>
      <c r="J80" s="20" t="s">
        <v>56</v>
      </c>
      <c r="K80" s="20" t="s">
        <v>56</v>
      </c>
      <c r="L80" s="20" t="s">
        <v>56</v>
      </c>
      <c r="M80" s="14">
        <f t="shared" ref="M80:M89" si="30">SUM(B80:L80)</f>
        <v>0</v>
      </c>
      <c r="N80" s="16" t="e">
        <f>M80/M90</f>
        <v>#DIV/0!</v>
      </c>
      <c r="O80" s="16" t="e">
        <f>M80/(M90-M87-M89)</f>
        <v>#DIV/0!</v>
      </c>
      <c r="P80" s="5">
        <v>0.13129338156222506</v>
      </c>
      <c r="Q80" s="38" t="e">
        <f>L80/(L90-L87-L89)</f>
        <v>#VALUE!</v>
      </c>
      <c r="R80" s="14"/>
      <c r="S80" s="11" t="s">
        <v>15</v>
      </c>
      <c r="T80" s="16">
        <f t="shared" ref="T80:T86" si="31">P80</f>
        <v>0.13129338156222506</v>
      </c>
      <c r="U80" s="73" t="e">
        <f t="shared" ref="U80:U86" si="32">O80</f>
        <v>#DIV/0!</v>
      </c>
      <c r="V80" s="73" t="e">
        <f t="shared" ref="V80:V86" si="33">Q80</f>
        <v>#VALUE!</v>
      </c>
    </row>
    <row r="81" spans="1:22">
      <c r="A81" s="11" t="s">
        <v>16</v>
      </c>
      <c r="B81" s="20" t="s">
        <v>56</v>
      </c>
      <c r="C81" s="20" t="s">
        <v>56</v>
      </c>
      <c r="D81" s="20" t="s">
        <v>56</v>
      </c>
      <c r="E81" s="20" t="s">
        <v>56</v>
      </c>
      <c r="F81" s="20" t="s">
        <v>56</v>
      </c>
      <c r="G81" s="20" t="s">
        <v>56</v>
      </c>
      <c r="H81" s="20" t="s">
        <v>56</v>
      </c>
      <c r="I81" s="20" t="s">
        <v>56</v>
      </c>
      <c r="J81" s="20" t="s">
        <v>56</v>
      </c>
      <c r="K81" s="20" t="s">
        <v>56</v>
      </c>
      <c r="L81" s="20" t="s">
        <v>56</v>
      </c>
      <c r="M81" s="14">
        <f t="shared" si="30"/>
        <v>0</v>
      </c>
      <c r="N81" s="16" t="e">
        <f>M81/M90</f>
        <v>#DIV/0!</v>
      </c>
      <c r="O81" s="16" t="e">
        <f>M81/(M90-M87-M89)</f>
        <v>#DIV/0!</v>
      </c>
      <c r="P81" s="5">
        <v>8.2119464268256923E-3</v>
      </c>
      <c r="Q81" s="38" t="e">
        <f>L81/(L90-L87-L89)</f>
        <v>#VALUE!</v>
      </c>
      <c r="R81" s="14"/>
      <c r="S81" s="11" t="s">
        <v>16</v>
      </c>
      <c r="T81" s="16">
        <f t="shared" si="31"/>
        <v>8.2119464268256923E-3</v>
      </c>
      <c r="U81" s="73" t="e">
        <f t="shared" si="32"/>
        <v>#DIV/0!</v>
      </c>
      <c r="V81" s="73" t="e">
        <f t="shared" si="33"/>
        <v>#VALUE!</v>
      </c>
    </row>
    <row r="82" spans="1:22">
      <c r="A82" s="11" t="s">
        <v>17</v>
      </c>
      <c r="B82" s="20" t="s">
        <v>56</v>
      </c>
      <c r="C82" s="20" t="s">
        <v>56</v>
      </c>
      <c r="D82" s="20" t="s">
        <v>56</v>
      </c>
      <c r="E82" s="20" t="s">
        <v>56</v>
      </c>
      <c r="F82" s="20" t="s">
        <v>56</v>
      </c>
      <c r="G82" s="20" t="s">
        <v>56</v>
      </c>
      <c r="H82" s="20" t="s">
        <v>56</v>
      </c>
      <c r="I82" s="20" t="s">
        <v>56</v>
      </c>
      <c r="J82" s="20" t="s">
        <v>56</v>
      </c>
      <c r="K82" s="20" t="s">
        <v>56</v>
      </c>
      <c r="L82" s="20" t="s">
        <v>56</v>
      </c>
      <c r="M82" s="14">
        <f t="shared" si="30"/>
        <v>0</v>
      </c>
      <c r="N82" s="16" t="e">
        <f>M82/M90</f>
        <v>#DIV/0!</v>
      </c>
      <c r="O82" s="16" t="e">
        <f>M82/(M90-M87-M89)</f>
        <v>#DIV/0!</v>
      </c>
      <c r="P82" s="5">
        <v>0.60836836445400333</v>
      </c>
      <c r="Q82" s="38" t="e">
        <f>L82/(L90-L87-L89)</f>
        <v>#VALUE!</v>
      </c>
      <c r="R82" s="14"/>
      <c r="S82" s="11" t="s">
        <v>17</v>
      </c>
      <c r="T82" s="16">
        <f t="shared" si="31"/>
        <v>0.60836836445400333</v>
      </c>
      <c r="U82" s="73" t="e">
        <f t="shared" si="32"/>
        <v>#DIV/0!</v>
      </c>
      <c r="V82" s="73" t="e">
        <f t="shared" si="33"/>
        <v>#VALUE!</v>
      </c>
    </row>
    <row r="83" spans="1:22">
      <c r="A83" s="11" t="s">
        <v>18</v>
      </c>
      <c r="B83" s="20" t="s">
        <v>56</v>
      </c>
      <c r="C83" s="20" t="s">
        <v>56</v>
      </c>
      <c r="D83" s="20" t="s">
        <v>56</v>
      </c>
      <c r="E83" s="20" t="s">
        <v>56</v>
      </c>
      <c r="F83" s="20" t="s">
        <v>56</v>
      </c>
      <c r="G83" s="20" t="s">
        <v>56</v>
      </c>
      <c r="H83" s="20" t="s">
        <v>56</v>
      </c>
      <c r="I83" s="20" t="s">
        <v>56</v>
      </c>
      <c r="J83" s="20" t="s">
        <v>56</v>
      </c>
      <c r="K83" s="20" t="s">
        <v>56</v>
      </c>
      <c r="L83" s="20" t="s">
        <v>56</v>
      </c>
      <c r="M83" s="14">
        <f t="shared" si="30"/>
        <v>0</v>
      </c>
      <c r="N83" s="16" t="e">
        <f>M83/M90</f>
        <v>#DIV/0!</v>
      </c>
      <c r="O83" s="16" t="e">
        <f>M83/(M90-M87-M89)</f>
        <v>#DIV/0!</v>
      </c>
      <c r="P83" s="5">
        <v>9.2873203636719137E-3</v>
      </c>
      <c r="Q83" s="38" t="e">
        <f>L83/(L90-L87-L89)</f>
        <v>#VALUE!</v>
      </c>
      <c r="R83" s="14"/>
      <c r="S83" s="11" t="s">
        <v>18</v>
      </c>
      <c r="T83" s="16">
        <f t="shared" si="31"/>
        <v>9.2873203636719137E-3</v>
      </c>
      <c r="U83" s="73" t="e">
        <f t="shared" si="32"/>
        <v>#DIV/0!</v>
      </c>
      <c r="V83" s="73" t="e">
        <f t="shared" si="33"/>
        <v>#VALUE!</v>
      </c>
    </row>
    <row r="84" spans="1:22">
      <c r="A84" s="11" t="s">
        <v>35</v>
      </c>
      <c r="B84" s="20" t="s">
        <v>56</v>
      </c>
      <c r="C84" s="20" t="s">
        <v>56</v>
      </c>
      <c r="D84" s="20" t="s">
        <v>56</v>
      </c>
      <c r="E84" s="20" t="s">
        <v>56</v>
      </c>
      <c r="F84" s="20" t="s">
        <v>56</v>
      </c>
      <c r="G84" s="20" t="s">
        <v>56</v>
      </c>
      <c r="H84" s="20" t="s">
        <v>56</v>
      </c>
      <c r="I84" s="20" t="s">
        <v>56</v>
      </c>
      <c r="J84" s="20" t="s">
        <v>56</v>
      </c>
      <c r="K84" s="20" t="s">
        <v>56</v>
      </c>
      <c r="L84" s="20" t="s">
        <v>56</v>
      </c>
      <c r="M84" s="14">
        <f>SUM(B84:L84)</f>
        <v>0</v>
      </c>
      <c r="N84" s="16" t="e">
        <f>M84/M90</f>
        <v>#DIV/0!</v>
      </c>
      <c r="O84" s="16" t="e">
        <f>M84/(M90-M87-M89)</f>
        <v>#DIV/0!</v>
      </c>
      <c r="P84" s="5">
        <v>2.6004497018281357E-2</v>
      </c>
      <c r="Q84" s="38" t="e">
        <f>L84/(L90-L87-L89)</f>
        <v>#VALUE!</v>
      </c>
      <c r="R84" s="14"/>
      <c r="S84" s="11" t="s">
        <v>35</v>
      </c>
      <c r="T84" s="16">
        <f t="shared" si="31"/>
        <v>2.6004497018281357E-2</v>
      </c>
      <c r="U84" s="73" t="e">
        <f t="shared" si="32"/>
        <v>#DIV/0!</v>
      </c>
      <c r="V84" s="73" t="e">
        <f>Q84</f>
        <v>#VALUE!</v>
      </c>
    </row>
    <row r="85" spans="1:22">
      <c r="A85" s="11" t="s">
        <v>19</v>
      </c>
      <c r="B85" s="20" t="s">
        <v>56</v>
      </c>
      <c r="C85" s="20" t="s">
        <v>56</v>
      </c>
      <c r="D85" s="20" t="s">
        <v>56</v>
      </c>
      <c r="E85" s="20" t="s">
        <v>56</v>
      </c>
      <c r="F85" s="20" t="s">
        <v>56</v>
      </c>
      <c r="G85" s="20" t="s">
        <v>56</v>
      </c>
      <c r="H85" s="20" t="s">
        <v>56</v>
      </c>
      <c r="I85" s="20" t="s">
        <v>56</v>
      </c>
      <c r="J85" s="20" t="s">
        <v>56</v>
      </c>
      <c r="K85" s="20" t="s">
        <v>56</v>
      </c>
      <c r="L85" s="20" t="s">
        <v>56</v>
      </c>
      <c r="M85" s="14">
        <f t="shared" si="30"/>
        <v>0</v>
      </c>
      <c r="N85" s="16" t="e">
        <f>M85/M90</f>
        <v>#DIV/0!</v>
      </c>
      <c r="O85" s="16" t="e">
        <f>M85/(M90-M87-M89)</f>
        <v>#DIV/0!</v>
      </c>
      <c r="P85" s="5">
        <v>4.6925408153289669E-3</v>
      </c>
      <c r="Q85" s="38" t="e">
        <f>L85/(L90-L87-L89)</f>
        <v>#VALUE!</v>
      </c>
      <c r="R85" s="14"/>
      <c r="S85" s="11" t="s">
        <v>19</v>
      </c>
      <c r="T85" s="16">
        <f t="shared" si="31"/>
        <v>4.6925408153289669E-3</v>
      </c>
      <c r="U85" s="73" t="e">
        <f t="shared" si="32"/>
        <v>#DIV/0!</v>
      </c>
      <c r="V85" s="73" t="e">
        <f t="shared" si="33"/>
        <v>#VALUE!</v>
      </c>
    </row>
    <row r="86" spans="1:22">
      <c r="A86" s="11" t="s">
        <v>22</v>
      </c>
      <c r="B86" s="20" t="s">
        <v>56</v>
      </c>
      <c r="C86" s="20" t="s">
        <v>56</v>
      </c>
      <c r="D86" s="20" t="s">
        <v>56</v>
      </c>
      <c r="E86" s="20" t="s">
        <v>56</v>
      </c>
      <c r="F86" s="20" t="s">
        <v>56</v>
      </c>
      <c r="G86" s="20" t="s">
        <v>56</v>
      </c>
      <c r="H86" s="20" t="s">
        <v>56</v>
      </c>
      <c r="I86" s="20" t="s">
        <v>56</v>
      </c>
      <c r="J86" s="20" t="s">
        <v>56</v>
      </c>
      <c r="K86" s="20" t="s">
        <v>56</v>
      </c>
      <c r="L86" s="20" t="s">
        <v>56</v>
      </c>
      <c r="M86" s="14">
        <f t="shared" si="30"/>
        <v>0</v>
      </c>
      <c r="N86" s="16" t="e">
        <f>M86/M90</f>
        <v>#DIV/0!</v>
      </c>
      <c r="O86" s="16" t="e">
        <f>M86/(M90-M87-M89)</f>
        <v>#DIV/0!</v>
      </c>
      <c r="P86" s="5">
        <v>0.20031283605435526</v>
      </c>
      <c r="Q86" s="38" t="e">
        <f>L86/(L90-L87-L89)</f>
        <v>#VALUE!</v>
      </c>
      <c r="R86" s="14"/>
      <c r="S86" s="11" t="s">
        <v>22</v>
      </c>
      <c r="T86" s="16">
        <f t="shared" si="31"/>
        <v>0.20031283605435526</v>
      </c>
      <c r="U86" s="73" t="e">
        <f t="shared" si="32"/>
        <v>#DIV/0!</v>
      </c>
      <c r="V86" s="73" t="e">
        <f t="shared" si="33"/>
        <v>#VALUE!</v>
      </c>
    </row>
    <row r="87" spans="1:22">
      <c r="A87" s="11" t="s">
        <v>20</v>
      </c>
      <c r="B87" s="20" t="s">
        <v>56</v>
      </c>
      <c r="C87" s="20" t="s">
        <v>56</v>
      </c>
      <c r="D87" s="20" t="s">
        <v>56</v>
      </c>
      <c r="E87" s="20" t="s">
        <v>56</v>
      </c>
      <c r="F87" s="20" t="s">
        <v>56</v>
      </c>
      <c r="G87" s="20" t="s">
        <v>56</v>
      </c>
      <c r="H87" s="20" t="s">
        <v>56</v>
      </c>
      <c r="I87" s="20" t="s">
        <v>56</v>
      </c>
      <c r="J87" s="20" t="s">
        <v>56</v>
      </c>
      <c r="K87" s="20" t="s">
        <v>56</v>
      </c>
      <c r="L87" s="20" t="s">
        <v>56</v>
      </c>
      <c r="M87" s="14">
        <f t="shared" si="30"/>
        <v>0</v>
      </c>
      <c r="N87" s="16" t="e">
        <f>M87/M90</f>
        <v>#DIV/0!</v>
      </c>
      <c r="O87" s="16"/>
      <c r="P87" s="5"/>
      <c r="Q87" s="38"/>
      <c r="R87" s="14"/>
      <c r="S87" s="11" t="s">
        <v>21</v>
      </c>
      <c r="T87" s="16">
        <f>P88</f>
        <v>3.6171668784827451E-3</v>
      </c>
      <c r="U87" s="73" t="e">
        <f>O88</f>
        <v>#DIV/0!</v>
      </c>
      <c r="V87" s="73" t="e">
        <f>Q88</f>
        <v>#VALUE!</v>
      </c>
    </row>
    <row r="88" spans="1:22">
      <c r="A88" s="11" t="s">
        <v>21</v>
      </c>
      <c r="B88" s="20" t="s">
        <v>56</v>
      </c>
      <c r="C88" s="20" t="s">
        <v>56</v>
      </c>
      <c r="D88" s="20" t="s">
        <v>56</v>
      </c>
      <c r="E88" s="20" t="s">
        <v>56</v>
      </c>
      <c r="F88" s="20" t="s">
        <v>56</v>
      </c>
      <c r="G88" s="20" t="s">
        <v>56</v>
      </c>
      <c r="H88" s="20" t="s">
        <v>56</v>
      </c>
      <c r="I88" s="20" t="s">
        <v>56</v>
      </c>
      <c r="J88" s="20" t="s">
        <v>56</v>
      </c>
      <c r="K88" s="20" t="s">
        <v>56</v>
      </c>
      <c r="L88" s="20" t="s">
        <v>56</v>
      </c>
      <c r="M88" s="14">
        <f t="shared" si="30"/>
        <v>0</v>
      </c>
      <c r="N88" s="16" t="e">
        <f>M88/M90</f>
        <v>#DIV/0!</v>
      </c>
      <c r="O88" s="16" t="e">
        <f>M88/(M90-M87-M89)</f>
        <v>#DIV/0!</v>
      </c>
      <c r="P88" s="5">
        <v>3.6171668784827451E-3</v>
      </c>
      <c r="Q88" s="38" t="e">
        <f>L88/(L90-L87-L89)</f>
        <v>#VALUE!</v>
      </c>
      <c r="R88" s="14"/>
      <c r="S88" s="14"/>
      <c r="T88" s="16"/>
      <c r="U88" s="73"/>
      <c r="V88" s="73"/>
    </row>
    <row r="89" spans="1:22">
      <c r="A89" s="11" t="s">
        <v>23</v>
      </c>
      <c r="B89" s="20" t="s">
        <v>56</v>
      </c>
      <c r="C89" s="20" t="s">
        <v>56</v>
      </c>
      <c r="D89" s="20" t="s">
        <v>56</v>
      </c>
      <c r="E89" s="20" t="s">
        <v>56</v>
      </c>
      <c r="F89" s="20" t="s">
        <v>56</v>
      </c>
      <c r="G89" s="20" t="s">
        <v>56</v>
      </c>
      <c r="H89" s="20" t="s">
        <v>56</v>
      </c>
      <c r="I89" s="20" t="s">
        <v>56</v>
      </c>
      <c r="J89" s="20" t="s">
        <v>56</v>
      </c>
      <c r="K89" s="20" t="s">
        <v>56</v>
      </c>
      <c r="L89" s="20" t="s">
        <v>56</v>
      </c>
      <c r="M89" s="14">
        <f t="shared" si="30"/>
        <v>0</v>
      </c>
      <c r="N89" s="16" t="e">
        <f>M89/M90</f>
        <v>#DIV/0!</v>
      </c>
      <c r="O89" s="16"/>
      <c r="P89" s="16"/>
      <c r="Q89" s="38"/>
      <c r="R89" s="14"/>
      <c r="S89" s="14"/>
      <c r="T89" s="16"/>
      <c r="U89" s="73"/>
      <c r="V89" s="73"/>
    </row>
    <row r="90" spans="1:22">
      <c r="A90" s="26" t="s">
        <v>24</v>
      </c>
      <c r="B90" s="27">
        <f t="shared" ref="B90:M90" si="34">SUM(B80:B89)</f>
        <v>0</v>
      </c>
      <c r="C90" s="27">
        <f t="shared" si="34"/>
        <v>0</v>
      </c>
      <c r="D90" s="27">
        <f t="shared" si="34"/>
        <v>0</v>
      </c>
      <c r="E90" s="27">
        <f t="shared" si="34"/>
        <v>0</v>
      </c>
      <c r="F90" s="27">
        <f t="shared" si="34"/>
        <v>0</v>
      </c>
      <c r="G90" s="27">
        <f t="shared" si="34"/>
        <v>0</v>
      </c>
      <c r="H90" s="27">
        <f t="shared" si="34"/>
        <v>0</v>
      </c>
      <c r="I90" s="27">
        <f t="shared" si="34"/>
        <v>0</v>
      </c>
      <c r="J90" s="27">
        <f t="shared" si="34"/>
        <v>0</v>
      </c>
      <c r="K90" s="27">
        <f t="shared" si="34"/>
        <v>0</v>
      </c>
      <c r="L90" s="27">
        <f t="shared" si="34"/>
        <v>0</v>
      </c>
      <c r="M90" s="18">
        <f t="shared" si="34"/>
        <v>0</v>
      </c>
      <c r="N90" s="18"/>
      <c r="O90" s="18"/>
      <c r="P90" s="28"/>
      <c r="Q90" s="39"/>
      <c r="R90" s="18"/>
      <c r="S90" s="18"/>
      <c r="T90" s="28"/>
      <c r="U90" s="74"/>
      <c r="V90" s="74"/>
    </row>
    <row r="91" spans="1:2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  <c r="Q91" s="40"/>
      <c r="R91" s="14"/>
      <c r="S91" s="14"/>
      <c r="T91" s="16"/>
      <c r="U91" s="73"/>
      <c r="V91" s="73"/>
    </row>
    <row r="92" spans="1:22" ht="17" thickBot="1">
      <c r="A92" s="18" t="s">
        <v>70</v>
      </c>
      <c r="B92" s="12">
        <v>2008</v>
      </c>
      <c r="C92" s="12">
        <v>2009</v>
      </c>
      <c r="D92" s="12">
        <v>2010</v>
      </c>
      <c r="E92" s="12">
        <v>2011</v>
      </c>
      <c r="F92" s="12">
        <v>2012</v>
      </c>
      <c r="G92" s="12">
        <v>2013</v>
      </c>
      <c r="H92" s="12">
        <v>2014</v>
      </c>
      <c r="I92" s="12">
        <v>2015</v>
      </c>
      <c r="J92" s="12">
        <v>2016</v>
      </c>
      <c r="K92" s="12">
        <v>2017</v>
      </c>
      <c r="L92" s="12">
        <v>2018</v>
      </c>
      <c r="M92" s="12" t="s">
        <v>24</v>
      </c>
      <c r="N92" s="12" t="s">
        <v>25</v>
      </c>
      <c r="O92" s="12" t="s">
        <v>26</v>
      </c>
      <c r="P92" s="22" t="s">
        <v>27</v>
      </c>
      <c r="Q92" s="37" t="s">
        <v>86</v>
      </c>
      <c r="R92" s="14"/>
      <c r="S92" s="22" t="s">
        <v>2</v>
      </c>
      <c r="T92" s="22" t="s">
        <v>27</v>
      </c>
      <c r="U92" s="22" t="s">
        <v>89</v>
      </c>
      <c r="V92" s="22" t="s">
        <v>90</v>
      </c>
    </row>
    <row r="93" spans="1:22">
      <c r="A93" s="11" t="s">
        <v>15</v>
      </c>
      <c r="B93" s="20" t="s">
        <v>56</v>
      </c>
      <c r="C93" s="20" t="s">
        <v>56</v>
      </c>
      <c r="D93" s="20" t="s">
        <v>56</v>
      </c>
      <c r="E93" s="20" t="s">
        <v>56</v>
      </c>
      <c r="F93" s="20" t="s">
        <v>56</v>
      </c>
      <c r="G93" s="20" t="s">
        <v>56</v>
      </c>
      <c r="H93" s="20" t="s">
        <v>56</v>
      </c>
      <c r="I93" s="20" t="s">
        <v>56</v>
      </c>
      <c r="J93" s="20" t="s">
        <v>56</v>
      </c>
      <c r="K93" s="20" t="s">
        <v>56</v>
      </c>
      <c r="L93" s="20" t="s">
        <v>56</v>
      </c>
      <c r="M93" s="14">
        <f t="shared" ref="M93:M102" si="35">SUM(B93:L93)</f>
        <v>0</v>
      </c>
      <c r="N93" s="16" t="e">
        <f>M93/M103</f>
        <v>#DIV/0!</v>
      </c>
      <c r="O93" s="16" t="e">
        <f>M93/(M103-M100-M102)</f>
        <v>#DIV/0!</v>
      </c>
      <c r="P93" s="5">
        <v>0.117818694033605</v>
      </c>
      <c r="Q93" s="38" t="e">
        <f>L93/(L103-L100-L102)</f>
        <v>#VALUE!</v>
      </c>
      <c r="R93" s="14"/>
      <c r="S93" s="11" t="s">
        <v>15</v>
      </c>
      <c r="T93" s="16">
        <f t="shared" ref="T93:T99" si="36">P93</f>
        <v>0.117818694033605</v>
      </c>
      <c r="U93" s="73" t="e">
        <f t="shared" ref="U93:U99" si="37">O93</f>
        <v>#DIV/0!</v>
      </c>
      <c r="V93" s="73" t="e">
        <f t="shared" ref="V93:V99" si="38">Q93</f>
        <v>#VALUE!</v>
      </c>
    </row>
    <row r="94" spans="1:22">
      <c r="A94" s="11" t="s">
        <v>16</v>
      </c>
      <c r="B94" s="20" t="s">
        <v>56</v>
      </c>
      <c r="C94" s="20" t="s">
        <v>56</v>
      </c>
      <c r="D94" s="20" t="s">
        <v>56</v>
      </c>
      <c r="E94" s="20" t="s">
        <v>56</v>
      </c>
      <c r="F94" s="20" t="s">
        <v>56</v>
      </c>
      <c r="G94" s="20" t="s">
        <v>56</v>
      </c>
      <c r="H94" s="20" t="s">
        <v>56</v>
      </c>
      <c r="I94" s="20" t="s">
        <v>56</v>
      </c>
      <c r="J94" s="20" t="s">
        <v>56</v>
      </c>
      <c r="K94" s="20" t="s">
        <v>56</v>
      </c>
      <c r="L94" s="20" t="s">
        <v>56</v>
      </c>
      <c r="M94" s="14">
        <f t="shared" si="35"/>
        <v>0</v>
      </c>
      <c r="N94" s="16" t="e">
        <f>M94/M103</f>
        <v>#DIV/0!</v>
      </c>
      <c r="O94" s="16" t="e">
        <f>M94/(M103-M100-M102)</f>
        <v>#DIV/0!</v>
      </c>
      <c r="P94" s="5">
        <v>7.5460307878056146E-3</v>
      </c>
      <c r="Q94" s="38" t="e">
        <f>L94/(L103-L100-L102)</f>
        <v>#VALUE!</v>
      </c>
      <c r="R94" s="14"/>
      <c r="S94" s="11" t="s">
        <v>16</v>
      </c>
      <c r="T94" s="16">
        <f t="shared" si="36"/>
        <v>7.5460307878056146E-3</v>
      </c>
      <c r="U94" s="73" t="e">
        <f t="shared" si="37"/>
        <v>#DIV/0!</v>
      </c>
      <c r="V94" s="73" t="e">
        <f t="shared" si="38"/>
        <v>#VALUE!</v>
      </c>
    </row>
    <row r="95" spans="1:22">
      <c r="A95" s="11" t="s">
        <v>17</v>
      </c>
      <c r="B95" s="20" t="s">
        <v>56</v>
      </c>
      <c r="C95" s="20" t="s">
        <v>56</v>
      </c>
      <c r="D95" s="20" t="s">
        <v>56</v>
      </c>
      <c r="E95" s="20" t="s">
        <v>56</v>
      </c>
      <c r="F95" s="20" t="s">
        <v>56</v>
      </c>
      <c r="G95" s="20" t="s">
        <v>56</v>
      </c>
      <c r="H95" s="20" t="s">
        <v>56</v>
      </c>
      <c r="I95" s="20" t="s">
        <v>56</v>
      </c>
      <c r="J95" s="20" t="s">
        <v>56</v>
      </c>
      <c r="K95" s="20" t="s">
        <v>56</v>
      </c>
      <c r="L95" s="20" t="s">
        <v>56</v>
      </c>
      <c r="M95" s="14">
        <f t="shared" si="35"/>
        <v>0</v>
      </c>
      <c r="N95" s="16" t="e">
        <f>M95/M103</f>
        <v>#DIV/0!</v>
      </c>
      <c r="O95" s="16" t="e">
        <f>M95/(M103-M100-M102)</f>
        <v>#DIV/0!</v>
      </c>
      <c r="P95" s="5">
        <v>0.61786900090552366</v>
      </c>
      <c r="Q95" s="38" t="e">
        <f>L95/(L103-L100-L102)</f>
        <v>#VALUE!</v>
      </c>
      <c r="R95" s="14"/>
      <c r="S95" s="11" t="s">
        <v>17</v>
      </c>
      <c r="T95" s="16">
        <f t="shared" si="36"/>
        <v>0.61786900090552366</v>
      </c>
      <c r="U95" s="73" t="e">
        <f t="shared" si="37"/>
        <v>#DIV/0!</v>
      </c>
      <c r="V95" s="73" t="e">
        <f t="shared" si="38"/>
        <v>#VALUE!</v>
      </c>
    </row>
    <row r="96" spans="1:22">
      <c r="A96" s="11" t="s">
        <v>18</v>
      </c>
      <c r="B96" s="20" t="s">
        <v>56</v>
      </c>
      <c r="C96" s="20" t="s">
        <v>56</v>
      </c>
      <c r="D96" s="20" t="s">
        <v>56</v>
      </c>
      <c r="E96" s="20" t="s">
        <v>56</v>
      </c>
      <c r="F96" s="20" t="s">
        <v>56</v>
      </c>
      <c r="G96" s="20" t="s">
        <v>56</v>
      </c>
      <c r="H96" s="20" t="s">
        <v>56</v>
      </c>
      <c r="I96" s="20" t="s">
        <v>56</v>
      </c>
      <c r="J96" s="20" t="s">
        <v>56</v>
      </c>
      <c r="K96" s="20" t="s">
        <v>56</v>
      </c>
      <c r="L96" s="20" t="s">
        <v>56</v>
      </c>
      <c r="M96" s="14">
        <f t="shared" si="35"/>
        <v>0</v>
      </c>
      <c r="N96" s="16" t="e">
        <f>M96/M103</f>
        <v>#DIV/0!</v>
      </c>
      <c r="O96" s="16" t="e">
        <f>M96/(M103-M100-M102)</f>
        <v>#DIV/0!</v>
      </c>
      <c r="P96" s="5">
        <v>6.9423483247811647E-3</v>
      </c>
      <c r="Q96" s="38" t="e">
        <f>L96/(L103-L100-L102)</f>
        <v>#VALUE!</v>
      </c>
      <c r="R96" s="14"/>
      <c r="S96" s="11" t="s">
        <v>18</v>
      </c>
      <c r="T96" s="16">
        <f t="shared" si="36"/>
        <v>6.9423483247811647E-3</v>
      </c>
      <c r="U96" s="73" t="e">
        <f t="shared" si="37"/>
        <v>#DIV/0!</v>
      </c>
      <c r="V96" s="73" t="e">
        <f t="shared" si="38"/>
        <v>#VALUE!</v>
      </c>
    </row>
    <row r="97" spans="1:22">
      <c r="A97" s="11" t="s">
        <v>35</v>
      </c>
      <c r="B97" s="20" t="s">
        <v>56</v>
      </c>
      <c r="C97" s="20" t="s">
        <v>56</v>
      </c>
      <c r="D97" s="20" t="s">
        <v>56</v>
      </c>
      <c r="E97" s="20" t="s">
        <v>56</v>
      </c>
      <c r="F97" s="20" t="s">
        <v>56</v>
      </c>
      <c r="G97" s="20" t="s">
        <v>56</v>
      </c>
      <c r="H97" s="20" t="s">
        <v>56</v>
      </c>
      <c r="I97" s="20" t="s">
        <v>56</v>
      </c>
      <c r="J97" s="20" t="s">
        <v>56</v>
      </c>
      <c r="K97" s="20" t="s">
        <v>56</v>
      </c>
      <c r="L97" s="20" t="s">
        <v>56</v>
      </c>
      <c r="M97" s="14">
        <f>SUM(B97:L97)</f>
        <v>0</v>
      </c>
      <c r="N97" s="16" t="e">
        <f>M97/M103</f>
        <v>#DIV/0!</v>
      </c>
      <c r="O97" s="16" t="e">
        <f>M97/(M103-M100-M102)</f>
        <v>#DIV/0!</v>
      </c>
      <c r="P97" s="5">
        <v>2.787000704296207E-2</v>
      </c>
      <c r="Q97" s="38" t="e">
        <f>L97/(L103-L100-L102)</f>
        <v>#VALUE!</v>
      </c>
      <c r="R97" s="14"/>
      <c r="S97" s="11" t="s">
        <v>35</v>
      </c>
      <c r="T97" s="16">
        <f t="shared" si="36"/>
        <v>2.787000704296207E-2</v>
      </c>
      <c r="U97" s="73" t="e">
        <f t="shared" si="37"/>
        <v>#DIV/0!</v>
      </c>
      <c r="V97" s="73" t="e">
        <f>Q97</f>
        <v>#VALUE!</v>
      </c>
    </row>
    <row r="98" spans="1:22">
      <c r="A98" s="11" t="s">
        <v>19</v>
      </c>
      <c r="B98" s="20" t="s">
        <v>56</v>
      </c>
      <c r="C98" s="20" t="s">
        <v>56</v>
      </c>
      <c r="D98" s="20" t="s">
        <v>56</v>
      </c>
      <c r="E98" s="20" t="s">
        <v>56</v>
      </c>
      <c r="F98" s="20" t="s">
        <v>56</v>
      </c>
      <c r="G98" s="20" t="s">
        <v>56</v>
      </c>
      <c r="H98" s="20" t="s">
        <v>56</v>
      </c>
      <c r="I98" s="20" t="s">
        <v>56</v>
      </c>
      <c r="J98" s="20" t="s">
        <v>56</v>
      </c>
      <c r="K98" s="20" t="s">
        <v>56</v>
      </c>
      <c r="L98" s="20" t="s">
        <v>56</v>
      </c>
      <c r="M98" s="14">
        <f t="shared" si="35"/>
        <v>0</v>
      </c>
      <c r="N98" s="16" t="e">
        <f>M98/M103</f>
        <v>#DIV/0!</v>
      </c>
      <c r="O98" s="16" t="e">
        <f>M98/(M103-M100-M102)</f>
        <v>#DIV/0!</v>
      </c>
      <c r="P98" s="5">
        <v>5.634369654894859E-3</v>
      </c>
      <c r="Q98" s="38" t="e">
        <f>L98/(L103-L100-L102)</f>
        <v>#VALUE!</v>
      </c>
      <c r="R98" s="14"/>
      <c r="S98" s="11" t="s">
        <v>19</v>
      </c>
      <c r="T98" s="16">
        <f t="shared" si="36"/>
        <v>5.634369654894859E-3</v>
      </c>
      <c r="U98" s="73" t="e">
        <f t="shared" si="37"/>
        <v>#DIV/0!</v>
      </c>
      <c r="V98" s="73" t="e">
        <f t="shared" si="38"/>
        <v>#VALUE!</v>
      </c>
    </row>
    <row r="99" spans="1:22">
      <c r="A99" s="11" t="s">
        <v>22</v>
      </c>
      <c r="B99" s="20" t="s">
        <v>56</v>
      </c>
      <c r="C99" s="20" t="s">
        <v>56</v>
      </c>
      <c r="D99" s="20" t="s">
        <v>56</v>
      </c>
      <c r="E99" s="20" t="s">
        <v>56</v>
      </c>
      <c r="F99" s="20" t="s">
        <v>56</v>
      </c>
      <c r="G99" s="20" t="s">
        <v>56</v>
      </c>
      <c r="H99" s="20" t="s">
        <v>56</v>
      </c>
      <c r="I99" s="20" t="s">
        <v>56</v>
      </c>
      <c r="J99" s="20" t="s">
        <v>56</v>
      </c>
      <c r="K99" s="20" t="s">
        <v>56</v>
      </c>
      <c r="L99" s="20" t="s">
        <v>56</v>
      </c>
      <c r="M99" s="14">
        <f t="shared" si="35"/>
        <v>0</v>
      </c>
      <c r="N99" s="16" t="e">
        <f>M99/M103</f>
        <v>#DIV/0!</v>
      </c>
      <c r="O99" s="16" t="e">
        <f>M99/(M103-M100-M102)</f>
        <v>#DIV/0!</v>
      </c>
      <c r="P99" s="5">
        <v>0.20595633363517457</v>
      </c>
      <c r="Q99" s="38" t="e">
        <f>L99/(L103-L100-L102)</f>
        <v>#VALUE!</v>
      </c>
      <c r="R99" s="14"/>
      <c r="S99" s="11" t="s">
        <v>22</v>
      </c>
      <c r="T99" s="16">
        <f t="shared" si="36"/>
        <v>0.20595633363517457</v>
      </c>
      <c r="U99" s="73" t="e">
        <f t="shared" si="37"/>
        <v>#DIV/0!</v>
      </c>
      <c r="V99" s="73" t="e">
        <f t="shared" si="38"/>
        <v>#VALUE!</v>
      </c>
    </row>
    <row r="100" spans="1:22">
      <c r="A100" s="11" t="s">
        <v>20</v>
      </c>
      <c r="B100" s="20" t="s">
        <v>56</v>
      </c>
      <c r="C100" s="20" t="s">
        <v>56</v>
      </c>
      <c r="D100" s="20" t="s">
        <v>56</v>
      </c>
      <c r="E100" s="20" t="s">
        <v>56</v>
      </c>
      <c r="F100" s="20" t="s">
        <v>56</v>
      </c>
      <c r="G100" s="20" t="s">
        <v>56</v>
      </c>
      <c r="H100" s="20" t="s">
        <v>56</v>
      </c>
      <c r="I100" s="20" t="s">
        <v>56</v>
      </c>
      <c r="J100" s="20" t="s">
        <v>56</v>
      </c>
      <c r="K100" s="20" t="s">
        <v>56</v>
      </c>
      <c r="L100" s="20" t="s">
        <v>56</v>
      </c>
      <c r="M100" s="14">
        <f t="shared" si="35"/>
        <v>0</v>
      </c>
      <c r="N100" s="16" t="e">
        <f>M100/M103</f>
        <v>#DIV/0!</v>
      </c>
      <c r="O100" s="16"/>
      <c r="P100" s="5"/>
      <c r="Q100" s="38"/>
      <c r="R100" s="14"/>
      <c r="S100" s="11" t="s">
        <v>21</v>
      </c>
      <c r="T100" s="16">
        <f>P101</f>
        <v>2.5153435959352046E-3</v>
      </c>
      <c r="U100" s="73" t="e">
        <f>O101</f>
        <v>#DIV/0!</v>
      </c>
      <c r="V100" s="73" t="e">
        <f>Q101</f>
        <v>#VALUE!</v>
      </c>
    </row>
    <row r="101" spans="1:22">
      <c r="A101" s="11" t="s">
        <v>21</v>
      </c>
      <c r="B101" s="20" t="s">
        <v>56</v>
      </c>
      <c r="C101" s="20" t="s">
        <v>56</v>
      </c>
      <c r="D101" s="20" t="s">
        <v>56</v>
      </c>
      <c r="E101" s="20" t="s">
        <v>56</v>
      </c>
      <c r="F101" s="20" t="s">
        <v>56</v>
      </c>
      <c r="G101" s="20" t="s">
        <v>56</v>
      </c>
      <c r="H101" s="20" t="s">
        <v>56</v>
      </c>
      <c r="I101" s="20" t="s">
        <v>56</v>
      </c>
      <c r="J101" s="20" t="s">
        <v>56</v>
      </c>
      <c r="K101" s="20" t="s">
        <v>56</v>
      </c>
      <c r="L101" s="20" t="s">
        <v>56</v>
      </c>
      <c r="M101" s="14">
        <f t="shared" si="35"/>
        <v>0</v>
      </c>
      <c r="N101" s="16" t="e">
        <f>M101/M103</f>
        <v>#DIV/0!</v>
      </c>
      <c r="O101" s="16" t="e">
        <f>M101/(M103-M100-M102)</f>
        <v>#DIV/0!</v>
      </c>
      <c r="P101" s="5">
        <v>2.5153435959352046E-3</v>
      </c>
      <c r="Q101" s="38" t="e">
        <f>L101/(L103-L100-L102)</f>
        <v>#VALUE!</v>
      </c>
      <c r="R101" s="14"/>
      <c r="S101" s="14"/>
      <c r="T101" s="16"/>
      <c r="U101" s="73"/>
      <c r="V101" s="73"/>
    </row>
    <row r="102" spans="1:22">
      <c r="A102" s="11" t="s">
        <v>23</v>
      </c>
      <c r="B102" s="20" t="s">
        <v>56</v>
      </c>
      <c r="C102" s="20" t="s">
        <v>56</v>
      </c>
      <c r="D102" s="20" t="s">
        <v>56</v>
      </c>
      <c r="E102" s="20" t="s">
        <v>56</v>
      </c>
      <c r="F102" s="20" t="s">
        <v>56</v>
      </c>
      <c r="G102" s="20" t="s">
        <v>56</v>
      </c>
      <c r="H102" s="20" t="s">
        <v>56</v>
      </c>
      <c r="I102" s="20" t="s">
        <v>56</v>
      </c>
      <c r="J102" s="20" t="s">
        <v>56</v>
      </c>
      <c r="K102" s="20" t="s">
        <v>56</v>
      </c>
      <c r="L102" s="20" t="s">
        <v>56</v>
      </c>
      <c r="M102" s="14">
        <f t="shared" si="35"/>
        <v>0</v>
      </c>
      <c r="N102" s="16" t="e">
        <f>M102/M103</f>
        <v>#DIV/0!</v>
      </c>
      <c r="O102" s="16"/>
      <c r="P102" s="16"/>
      <c r="Q102" s="38"/>
      <c r="R102" s="14"/>
      <c r="S102" s="14"/>
      <c r="T102" s="16"/>
      <c r="U102" s="73"/>
      <c r="V102" s="73"/>
    </row>
    <row r="103" spans="1:22">
      <c r="A103" s="26" t="s">
        <v>24</v>
      </c>
      <c r="B103" s="27">
        <f t="shared" ref="B103:M103" si="39">SUM(B93:B102)</f>
        <v>0</v>
      </c>
      <c r="C103" s="27">
        <f t="shared" si="39"/>
        <v>0</v>
      </c>
      <c r="D103" s="27">
        <f t="shared" si="39"/>
        <v>0</v>
      </c>
      <c r="E103" s="27">
        <f t="shared" si="39"/>
        <v>0</v>
      </c>
      <c r="F103" s="27">
        <f t="shared" si="39"/>
        <v>0</v>
      </c>
      <c r="G103" s="27">
        <f t="shared" si="39"/>
        <v>0</v>
      </c>
      <c r="H103" s="27">
        <f t="shared" si="39"/>
        <v>0</v>
      </c>
      <c r="I103" s="27">
        <f t="shared" si="39"/>
        <v>0</v>
      </c>
      <c r="J103" s="27">
        <f t="shared" si="39"/>
        <v>0</v>
      </c>
      <c r="K103" s="27">
        <f t="shared" si="39"/>
        <v>0</v>
      </c>
      <c r="L103" s="27">
        <f t="shared" si="39"/>
        <v>0</v>
      </c>
      <c r="M103" s="18">
        <f t="shared" si="39"/>
        <v>0</v>
      </c>
      <c r="N103" s="18"/>
      <c r="O103" s="18"/>
      <c r="P103" s="28"/>
      <c r="Q103" s="39"/>
      <c r="R103" s="18"/>
      <c r="S103" s="18"/>
      <c r="T103" s="28"/>
      <c r="U103" s="74"/>
      <c r="V103" s="74"/>
    </row>
    <row r="104" spans="1:2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  <c r="Q104" s="40"/>
      <c r="R104" s="14"/>
      <c r="S104" s="14"/>
      <c r="T104" s="16"/>
      <c r="U104" s="73"/>
      <c r="V104" s="73"/>
    </row>
    <row r="105" spans="1:22" ht="17" thickBot="1">
      <c r="A105" s="18" t="s">
        <v>71</v>
      </c>
      <c r="B105" s="12">
        <v>2008</v>
      </c>
      <c r="C105" s="12">
        <v>2009</v>
      </c>
      <c r="D105" s="12">
        <v>2010</v>
      </c>
      <c r="E105" s="12">
        <v>2011</v>
      </c>
      <c r="F105" s="12">
        <v>2012</v>
      </c>
      <c r="G105" s="12">
        <v>2013</v>
      </c>
      <c r="H105" s="12">
        <v>2014</v>
      </c>
      <c r="I105" s="12">
        <v>2015</v>
      </c>
      <c r="J105" s="12">
        <v>2016</v>
      </c>
      <c r="K105" s="12">
        <v>2017</v>
      </c>
      <c r="L105" s="12">
        <v>2018</v>
      </c>
      <c r="M105" s="12" t="s">
        <v>24</v>
      </c>
      <c r="N105" s="12" t="s">
        <v>25</v>
      </c>
      <c r="O105" s="12" t="s">
        <v>26</v>
      </c>
      <c r="P105" s="22" t="s">
        <v>27</v>
      </c>
      <c r="Q105" s="37" t="s">
        <v>85</v>
      </c>
      <c r="R105" s="14"/>
      <c r="S105" s="22" t="s">
        <v>3</v>
      </c>
      <c r="T105" s="22" t="s">
        <v>27</v>
      </c>
      <c r="U105" s="22" t="s">
        <v>87</v>
      </c>
      <c r="V105" s="22" t="s">
        <v>88</v>
      </c>
    </row>
    <row r="106" spans="1:22">
      <c r="A106" s="11" t="s">
        <v>15</v>
      </c>
      <c r="B106" s="35"/>
      <c r="C106" s="35"/>
      <c r="D106" s="35"/>
      <c r="E106" s="35">
        <v>1</v>
      </c>
      <c r="F106" s="35">
        <v>2</v>
      </c>
      <c r="G106" s="35"/>
      <c r="H106" s="35"/>
      <c r="I106" s="35"/>
      <c r="J106" s="35"/>
      <c r="K106" s="35"/>
      <c r="L106" s="35"/>
      <c r="M106" s="14">
        <f t="shared" ref="M106:M115" si="40">SUM(B106:L106)</f>
        <v>3</v>
      </c>
      <c r="N106" s="16">
        <f>M106/M116</f>
        <v>2.1428571428571429E-2</v>
      </c>
      <c r="O106" s="16">
        <f>M106/(M116-M113-M115)</f>
        <v>2.1897810218978103E-2</v>
      </c>
      <c r="P106" s="5">
        <v>2.8116213683223992E-2</v>
      </c>
      <c r="Q106" s="38">
        <f>K106/(K116-K113-K115)</f>
        <v>0</v>
      </c>
      <c r="R106" s="14"/>
      <c r="S106" s="11" t="s">
        <v>15</v>
      </c>
      <c r="T106" s="16">
        <f t="shared" ref="T106:T112" si="41">P106</f>
        <v>2.8116213683223992E-2</v>
      </c>
      <c r="U106" s="73">
        <f t="shared" ref="U106:U112" si="42">O106</f>
        <v>2.1897810218978103E-2</v>
      </c>
      <c r="V106" s="73">
        <f t="shared" ref="V106:V112" si="43">Q106</f>
        <v>0</v>
      </c>
    </row>
    <row r="107" spans="1:22">
      <c r="A107" s="11" t="s">
        <v>16</v>
      </c>
      <c r="B107" s="35">
        <v>1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14">
        <f t="shared" si="40"/>
        <v>1</v>
      </c>
      <c r="N107" s="16">
        <f>M107/M116</f>
        <v>7.1428571428571426E-3</v>
      </c>
      <c r="O107" s="16">
        <f>M107/(M116-M113-M115)</f>
        <v>7.2992700729927005E-3</v>
      </c>
      <c r="P107" s="5">
        <v>7.4976569821930648E-3</v>
      </c>
      <c r="Q107" s="38">
        <f>K107/(K116-K113-K115)</f>
        <v>0</v>
      </c>
      <c r="R107" s="14"/>
      <c r="S107" s="11" t="s">
        <v>16</v>
      </c>
      <c r="T107" s="16">
        <f t="shared" si="41"/>
        <v>7.4976569821930648E-3</v>
      </c>
      <c r="U107" s="73">
        <f t="shared" si="42"/>
        <v>7.2992700729927005E-3</v>
      </c>
      <c r="V107" s="73">
        <f t="shared" si="43"/>
        <v>0</v>
      </c>
    </row>
    <row r="108" spans="1:22">
      <c r="A108" s="11" t="s">
        <v>17</v>
      </c>
      <c r="B108" s="35">
        <v>6</v>
      </c>
      <c r="C108" s="35">
        <v>24</v>
      </c>
      <c r="D108" s="35">
        <v>21</v>
      </c>
      <c r="E108" s="35">
        <v>32</v>
      </c>
      <c r="F108" s="35">
        <v>10</v>
      </c>
      <c r="G108" s="35">
        <v>3</v>
      </c>
      <c r="H108" s="35">
        <v>2</v>
      </c>
      <c r="I108" s="35">
        <v>6</v>
      </c>
      <c r="J108" s="35">
        <v>8</v>
      </c>
      <c r="K108" s="35">
        <v>14</v>
      </c>
      <c r="L108" s="35"/>
      <c r="M108" s="14">
        <f t="shared" si="40"/>
        <v>126</v>
      </c>
      <c r="N108" s="16">
        <f>M108/M116</f>
        <v>0.9</v>
      </c>
      <c r="O108" s="16">
        <f>M108/(M116-M113-M115)</f>
        <v>0.91970802919708028</v>
      </c>
      <c r="P108" s="5">
        <v>0.88472352389878162</v>
      </c>
      <c r="Q108" s="38">
        <f>K108/(K116-K113-K115)</f>
        <v>0.93333333333333335</v>
      </c>
      <c r="R108" s="14"/>
      <c r="S108" s="11" t="s">
        <v>17</v>
      </c>
      <c r="T108" s="16">
        <f t="shared" si="41"/>
        <v>0.88472352389878162</v>
      </c>
      <c r="U108" s="73">
        <f t="shared" si="42"/>
        <v>0.91970802919708028</v>
      </c>
      <c r="V108" s="73">
        <f t="shared" si="43"/>
        <v>0.93333333333333335</v>
      </c>
    </row>
    <row r="109" spans="1:22">
      <c r="A109" s="11" t="s">
        <v>18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14">
        <f t="shared" si="40"/>
        <v>0</v>
      </c>
      <c r="N109" s="16">
        <f>M109/M116</f>
        <v>0</v>
      </c>
      <c r="O109" s="16">
        <f>M109/(M116-M113-M115)</f>
        <v>0</v>
      </c>
      <c r="P109" s="5">
        <v>5.6232427366447986E-3</v>
      </c>
      <c r="Q109" s="38">
        <f>K109/(K116-K113-K115)</f>
        <v>0</v>
      </c>
      <c r="R109" s="14"/>
      <c r="S109" s="11" t="s">
        <v>18</v>
      </c>
      <c r="T109" s="16">
        <f t="shared" si="41"/>
        <v>5.6232427366447986E-3</v>
      </c>
      <c r="U109" s="73">
        <f t="shared" si="42"/>
        <v>0</v>
      </c>
      <c r="V109" s="73">
        <f t="shared" si="43"/>
        <v>0</v>
      </c>
    </row>
    <row r="110" spans="1:22">
      <c r="A110" s="11" t="s">
        <v>35</v>
      </c>
      <c r="B110" s="35"/>
      <c r="C110" s="35"/>
      <c r="D110" s="35"/>
      <c r="E110" s="35">
        <v>2</v>
      </c>
      <c r="F110" s="35"/>
      <c r="G110" s="35">
        <v>1</v>
      </c>
      <c r="H110" s="35"/>
      <c r="I110" s="35">
        <v>1</v>
      </c>
      <c r="J110" s="35">
        <v>1</v>
      </c>
      <c r="K110" s="35">
        <v>1</v>
      </c>
      <c r="L110" s="35"/>
      <c r="M110" s="14">
        <f>SUM(B110:L110)</f>
        <v>6</v>
      </c>
      <c r="N110" s="16">
        <f>M110/M116</f>
        <v>4.2857142857142858E-2</v>
      </c>
      <c r="O110" s="16">
        <f>M110/(M116-M113-M115)</f>
        <v>4.3795620437956206E-2</v>
      </c>
      <c r="P110" s="5">
        <v>5.8052434456928842E-2</v>
      </c>
      <c r="Q110" s="38">
        <f>K110/(K116-K113-K115)</f>
        <v>6.6666666666666666E-2</v>
      </c>
      <c r="R110" s="14"/>
      <c r="S110" s="11" t="s">
        <v>35</v>
      </c>
      <c r="T110" s="16">
        <f t="shared" si="41"/>
        <v>5.8052434456928842E-2</v>
      </c>
      <c r="U110" s="73">
        <f t="shared" si="42"/>
        <v>4.3795620437956206E-2</v>
      </c>
      <c r="V110" s="73">
        <f>Q110</f>
        <v>6.6666666666666666E-2</v>
      </c>
    </row>
    <row r="111" spans="1:22">
      <c r="A111" s="11" t="s">
        <v>19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14">
        <f t="shared" si="40"/>
        <v>0</v>
      </c>
      <c r="N111" s="16">
        <f>M111/M116</f>
        <v>0</v>
      </c>
      <c r="O111" s="16">
        <f>M111/(M116-M113-M115)</f>
        <v>0</v>
      </c>
      <c r="P111" s="5">
        <v>0</v>
      </c>
      <c r="Q111" s="38">
        <f>K111/(K116-K113-K115)</f>
        <v>0</v>
      </c>
      <c r="R111" s="14"/>
      <c r="S111" s="11" t="s">
        <v>19</v>
      </c>
      <c r="T111" s="16">
        <f t="shared" si="41"/>
        <v>0</v>
      </c>
      <c r="U111" s="73">
        <f t="shared" si="42"/>
        <v>0</v>
      </c>
      <c r="V111" s="73">
        <f t="shared" si="43"/>
        <v>0</v>
      </c>
    </row>
    <row r="112" spans="1:22">
      <c r="A112" s="11" t="s">
        <v>22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14">
        <f t="shared" si="40"/>
        <v>0</v>
      </c>
      <c r="N112" s="16">
        <f>M112/M116</f>
        <v>0</v>
      </c>
      <c r="O112" s="16">
        <f>M112/(M116-M113-M115)</f>
        <v>0</v>
      </c>
      <c r="P112" s="5">
        <v>9.3720712277413302E-3</v>
      </c>
      <c r="Q112" s="38">
        <f>K112/(K116-K113-K115)</f>
        <v>0</v>
      </c>
      <c r="R112" s="14"/>
      <c r="S112" s="11" t="s">
        <v>22</v>
      </c>
      <c r="T112" s="16">
        <f t="shared" si="41"/>
        <v>9.3720712277413302E-3</v>
      </c>
      <c r="U112" s="73">
        <f t="shared" si="42"/>
        <v>0</v>
      </c>
      <c r="V112" s="73">
        <f t="shared" si="43"/>
        <v>0</v>
      </c>
    </row>
    <row r="113" spans="1:22">
      <c r="A113" s="11" t="s">
        <v>20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14">
        <f t="shared" si="40"/>
        <v>0</v>
      </c>
      <c r="N113" s="16">
        <f>M113/M116</f>
        <v>0</v>
      </c>
      <c r="O113" s="16"/>
      <c r="P113" s="5"/>
      <c r="Q113" s="38"/>
      <c r="R113" s="14"/>
      <c r="S113" s="11" t="s">
        <v>21</v>
      </c>
      <c r="T113" s="16">
        <f>P114</f>
        <v>4.6860356138706651E-3</v>
      </c>
      <c r="U113" s="73">
        <f>O114</f>
        <v>7.2992700729927005E-3</v>
      </c>
      <c r="V113" s="73">
        <f>Q114</f>
        <v>0</v>
      </c>
    </row>
    <row r="114" spans="1:22">
      <c r="A114" s="11" t="s">
        <v>21</v>
      </c>
      <c r="B114" s="35"/>
      <c r="C114" s="35"/>
      <c r="D114" s="35">
        <v>1</v>
      </c>
      <c r="E114" s="35"/>
      <c r="F114" s="35"/>
      <c r="G114" s="35"/>
      <c r="H114" s="35"/>
      <c r="I114" s="35"/>
      <c r="J114" s="35"/>
      <c r="K114" s="35"/>
      <c r="L114" s="35"/>
      <c r="M114" s="14">
        <f t="shared" si="40"/>
        <v>1</v>
      </c>
      <c r="N114" s="16">
        <f>M114/M116</f>
        <v>7.1428571428571426E-3</v>
      </c>
      <c r="O114" s="16">
        <f>M114/(M116-M113-M115)</f>
        <v>7.2992700729927005E-3</v>
      </c>
      <c r="P114" s="5">
        <v>4.6860356138706651E-3</v>
      </c>
      <c r="Q114" s="38">
        <f>K114/(K116-K113-K115)</f>
        <v>0</v>
      </c>
      <c r="R114" s="14"/>
      <c r="S114" s="14"/>
      <c r="T114" s="16"/>
      <c r="U114" s="73"/>
      <c r="V114" s="73"/>
    </row>
    <row r="115" spans="1:22">
      <c r="A115" s="11" t="s">
        <v>23</v>
      </c>
      <c r="B115" s="35">
        <v>1</v>
      </c>
      <c r="C115" s="35"/>
      <c r="D115" s="35"/>
      <c r="E115" s="35">
        <v>2</v>
      </c>
      <c r="F115" s="35"/>
      <c r="G115" s="35"/>
      <c r="H115" s="35"/>
      <c r="I115" s="35"/>
      <c r="J115" s="35"/>
      <c r="K115" s="35"/>
      <c r="L115" s="35"/>
      <c r="M115" s="14">
        <f t="shared" si="40"/>
        <v>3</v>
      </c>
      <c r="N115" s="16">
        <f>M115/M116</f>
        <v>2.1428571428571429E-2</v>
      </c>
      <c r="O115" s="16"/>
      <c r="P115" s="16"/>
      <c r="Q115" s="38"/>
      <c r="R115" s="14"/>
      <c r="S115" s="14"/>
      <c r="T115" s="16"/>
      <c r="U115" s="73"/>
      <c r="V115" s="73"/>
    </row>
    <row r="116" spans="1:22">
      <c r="A116" s="26" t="s">
        <v>24</v>
      </c>
      <c r="B116" s="27">
        <f t="shared" ref="B116:M116" si="44">SUM(B106:B115)</f>
        <v>8</v>
      </c>
      <c r="C116" s="27">
        <f t="shared" si="44"/>
        <v>24</v>
      </c>
      <c r="D116" s="27">
        <f t="shared" si="44"/>
        <v>22</v>
      </c>
      <c r="E116" s="27">
        <f t="shared" si="44"/>
        <v>37</v>
      </c>
      <c r="F116" s="27">
        <f t="shared" si="44"/>
        <v>12</v>
      </c>
      <c r="G116" s="27">
        <f t="shared" si="44"/>
        <v>4</v>
      </c>
      <c r="H116" s="27">
        <f t="shared" si="44"/>
        <v>2</v>
      </c>
      <c r="I116" s="27">
        <f t="shared" si="44"/>
        <v>7</v>
      </c>
      <c r="J116" s="27">
        <f t="shared" si="44"/>
        <v>9</v>
      </c>
      <c r="K116" s="27">
        <f t="shared" si="44"/>
        <v>15</v>
      </c>
      <c r="L116" s="27">
        <f t="shared" si="44"/>
        <v>0</v>
      </c>
      <c r="M116" s="18">
        <f t="shared" si="44"/>
        <v>140</v>
      </c>
      <c r="N116" s="18"/>
      <c r="O116" s="18"/>
      <c r="P116" s="28"/>
      <c r="Q116" s="41"/>
      <c r="R116" s="18"/>
      <c r="S116" s="18"/>
      <c r="T116" s="28"/>
      <c r="U116" s="74"/>
      <c r="V116" s="74"/>
    </row>
    <row r="117" spans="1:2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6"/>
      <c r="Q117" s="40"/>
      <c r="R117" s="14"/>
      <c r="S117" s="14"/>
      <c r="T117" s="16"/>
      <c r="U117" s="73"/>
      <c r="V117" s="73"/>
    </row>
    <row r="118" spans="1:22" ht="17" thickBot="1">
      <c r="A118" s="18" t="s">
        <v>72</v>
      </c>
      <c r="B118" s="12">
        <v>2008</v>
      </c>
      <c r="C118" s="12">
        <v>2009</v>
      </c>
      <c r="D118" s="12">
        <v>2010</v>
      </c>
      <c r="E118" s="12">
        <v>2011</v>
      </c>
      <c r="F118" s="12">
        <v>2012</v>
      </c>
      <c r="G118" s="12">
        <v>2013</v>
      </c>
      <c r="H118" s="12">
        <v>2014</v>
      </c>
      <c r="I118" s="12">
        <v>2015</v>
      </c>
      <c r="J118" s="12">
        <v>2016</v>
      </c>
      <c r="K118" s="12">
        <v>2017</v>
      </c>
      <c r="L118" s="12">
        <v>2018</v>
      </c>
      <c r="M118" s="12" t="s">
        <v>24</v>
      </c>
      <c r="N118" s="12" t="s">
        <v>25</v>
      </c>
      <c r="O118" s="12" t="s">
        <v>26</v>
      </c>
      <c r="P118" s="22" t="s">
        <v>27</v>
      </c>
      <c r="Q118" s="37" t="s">
        <v>85</v>
      </c>
      <c r="R118" s="14"/>
      <c r="S118" s="22" t="s">
        <v>3</v>
      </c>
      <c r="T118" s="22" t="s">
        <v>27</v>
      </c>
      <c r="U118" s="22" t="s">
        <v>87</v>
      </c>
      <c r="V118" s="22" t="s">
        <v>88</v>
      </c>
    </row>
    <row r="119" spans="1:22">
      <c r="A119" s="11" t="s">
        <v>15</v>
      </c>
      <c r="B119" s="35"/>
      <c r="C119" s="35"/>
      <c r="D119" s="35"/>
      <c r="E119" s="35">
        <v>1</v>
      </c>
      <c r="F119" s="35"/>
      <c r="G119" s="35"/>
      <c r="H119" s="35">
        <v>1</v>
      </c>
      <c r="I119" s="35">
        <v>2</v>
      </c>
      <c r="J119" s="35"/>
      <c r="K119" s="35">
        <v>2</v>
      </c>
      <c r="L119" s="35"/>
      <c r="M119" s="14">
        <f t="shared" ref="M119:M128" si="45">SUM(B119:L119)</f>
        <v>6</v>
      </c>
      <c r="N119" s="16">
        <f>M119/M129</f>
        <v>1.0344827586206896E-2</v>
      </c>
      <c r="O119" s="16">
        <f>M119/(M129-M126-M128)</f>
        <v>1.0471204188481676E-2</v>
      </c>
      <c r="P119" s="5">
        <v>2.4390243902439025E-2</v>
      </c>
      <c r="Q119" s="38">
        <f>K119/(K129-K126-K128)</f>
        <v>5.4054054054054057E-2</v>
      </c>
      <c r="R119" s="14"/>
      <c r="S119" s="11" t="s">
        <v>15</v>
      </c>
      <c r="T119" s="16">
        <f t="shared" ref="T119:T125" si="46">P119</f>
        <v>2.4390243902439025E-2</v>
      </c>
      <c r="U119" s="73">
        <f t="shared" ref="U119:U125" si="47">O119</f>
        <v>1.0471204188481676E-2</v>
      </c>
      <c r="V119" s="73">
        <f t="shared" ref="V119:V125" si="48">Q119</f>
        <v>5.4054054054054057E-2</v>
      </c>
    </row>
    <row r="120" spans="1:22">
      <c r="A120" s="11" t="s">
        <v>16</v>
      </c>
      <c r="B120" s="35"/>
      <c r="C120" s="35">
        <v>1</v>
      </c>
      <c r="D120" s="35"/>
      <c r="E120" s="35">
        <v>3</v>
      </c>
      <c r="F120" s="35"/>
      <c r="G120" s="35">
        <v>1</v>
      </c>
      <c r="H120" s="35">
        <v>3</v>
      </c>
      <c r="I120" s="35"/>
      <c r="J120" s="35"/>
      <c r="K120" s="35"/>
      <c r="L120" s="35"/>
      <c r="M120" s="14">
        <f t="shared" si="45"/>
        <v>8</v>
      </c>
      <c r="N120" s="16">
        <f>M120/M129</f>
        <v>1.3793103448275862E-2</v>
      </c>
      <c r="O120" s="16">
        <f>M120/(M129-M126-M128)</f>
        <v>1.3961605584642234E-2</v>
      </c>
      <c r="P120" s="5">
        <v>5.08130081300813E-3</v>
      </c>
      <c r="Q120" s="38">
        <f>K120/(K129-K126-K128)</f>
        <v>0</v>
      </c>
      <c r="R120" s="14"/>
      <c r="S120" s="11" t="s">
        <v>16</v>
      </c>
      <c r="T120" s="16">
        <f t="shared" si="46"/>
        <v>5.08130081300813E-3</v>
      </c>
      <c r="U120" s="73">
        <f t="shared" si="47"/>
        <v>1.3961605584642234E-2</v>
      </c>
      <c r="V120" s="73">
        <f t="shared" si="48"/>
        <v>0</v>
      </c>
    </row>
    <row r="121" spans="1:22">
      <c r="A121" s="11" t="s">
        <v>17</v>
      </c>
      <c r="B121" s="35">
        <v>41</v>
      </c>
      <c r="C121" s="35">
        <v>86</v>
      </c>
      <c r="D121" s="35">
        <v>68</v>
      </c>
      <c r="E121" s="35">
        <v>103</v>
      </c>
      <c r="F121" s="35">
        <v>51</v>
      </c>
      <c r="G121" s="35">
        <v>37</v>
      </c>
      <c r="H121" s="35">
        <v>25</v>
      </c>
      <c r="I121" s="35">
        <v>30</v>
      </c>
      <c r="J121" s="35">
        <v>43</v>
      </c>
      <c r="K121" s="35">
        <v>33</v>
      </c>
      <c r="L121" s="35"/>
      <c r="M121" s="14">
        <f t="shared" si="45"/>
        <v>517</v>
      </c>
      <c r="N121" s="16">
        <f>M121/M129</f>
        <v>0.89137931034482754</v>
      </c>
      <c r="O121" s="16">
        <f>M121/(M129-M126-M128)</f>
        <v>0.90226876090750441</v>
      </c>
      <c r="P121" s="5">
        <v>0.90040650406504064</v>
      </c>
      <c r="Q121" s="38">
        <f>K121/(K129-K126-K128)</f>
        <v>0.89189189189189189</v>
      </c>
      <c r="R121" s="14"/>
      <c r="S121" s="11" t="s">
        <v>17</v>
      </c>
      <c r="T121" s="16">
        <f t="shared" si="46"/>
        <v>0.90040650406504064</v>
      </c>
      <c r="U121" s="73">
        <f t="shared" si="47"/>
        <v>0.90226876090750441</v>
      </c>
      <c r="V121" s="73">
        <f t="shared" si="48"/>
        <v>0.89189189189189189</v>
      </c>
    </row>
    <row r="122" spans="1:22">
      <c r="A122" s="11" t="s">
        <v>18</v>
      </c>
      <c r="B122" s="35"/>
      <c r="C122" s="35">
        <v>1</v>
      </c>
      <c r="D122" s="35"/>
      <c r="E122" s="35">
        <v>2</v>
      </c>
      <c r="F122" s="35">
        <v>4</v>
      </c>
      <c r="G122" s="35"/>
      <c r="H122" s="35">
        <v>1</v>
      </c>
      <c r="I122" s="35">
        <v>1</v>
      </c>
      <c r="J122" s="35"/>
      <c r="K122" s="35"/>
      <c r="L122" s="35"/>
      <c r="M122" s="14">
        <f t="shared" si="45"/>
        <v>9</v>
      </c>
      <c r="N122" s="16">
        <f>M122/M129</f>
        <v>1.5517241379310345E-2</v>
      </c>
      <c r="O122" s="16">
        <f>M122/(M129-M126-M128)</f>
        <v>1.5706806282722512E-2</v>
      </c>
      <c r="P122" s="5">
        <v>5.08130081300813E-3</v>
      </c>
      <c r="Q122" s="38">
        <f>K122/(K129-K126-K128)</f>
        <v>0</v>
      </c>
      <c r="R122" s="14"/>
      <c r="S122" s="11" t="s">
        <v>18</v>
      </c>
      <c r="T122" s="16">
        <f t="shared" si="46"/>
        <v>5.08130081300813E-3</v>
      </c>
      <c r="U122" s="73">
        <f t="shared" si="47"/>
        <v>1.5706806282722512E-2</v>
      </c>
      <c r="V122" s="73">
        <f t="shared" si="48"/>
        <v>0</v>
      </c>
    </row>
    <row r="123" spans="1:22">
      <c r="A123" s="11" t="s">
        <v>35</v>
      </c>
      <c r="B123" s="35">
        <v>1</v>
      </c>
      <c r="C123" s="35">
        <v>2</v>
      </c>
      <c r="D123" s="35">
        <v>5</v>
      </c>
      <c r="E123" s="35">
        <v>3</v>
      </c>
      <c r="F123" s="35">
        <v>2</v>
      </c>
      <c r="G123" s="35">
        <v>4</v>
      </c>
      <c r="H123" s="35"/>
      <c r="I123" s="35">
        <v>2</v>
      </c>
      <c r="J123" s="35">
        <v>1</v>
      </c>
      <c r="K123" s="35">
        <v>2</v>
      </c>
      <c r="L123" s="35"/>
      <c r="M123" s="14">
        <f>SUM(B123:L123)</f>
        <v>22</v>
      </c>
      <c r="N123" s="16">
        <f>M123/M129</f>
        <v>3.793103448275862E-2</v>
      </c>
      <c r="O123" s="16">
        <f>M123/(M129-M126-M128)</f>
        <v>3.8394415357766144E-2</v>
      </c>
      <c r="P123" s="5">
        <v>5.188199389623601E-2</v>
      </c>
      <c r="Q123" s="38">
        <f>K123/(K129-K126-K128)</f>
        <v>5.4054054054054057E-2</v>
      </c>
      <c r="R123" s="14"/>
      <c r="S123" s="11" t="s">
        <v>35</v>
      </c>
      <c r="T123" s="16">
        <f t="shared" si="46"/>
        <v>5.188199389623601E-2</v>
      </c>
      <c r="U123" s="73">
        <f t="shared" si="47"/>
        <v>3.8394415357766144E-2</v>
      </c>
      <c r="V123" s="73">
        <f>Q123</f>
        <v>5.4054054054054057E-2</v>
      </c>
    </row>
    <row r="124" spans="1:22">
      <c r="A124" s="11" t="s">
        <v>19</v>
      </c>
      <c r="B124" s="35"/>
      <c r="C124" s="35"/>
      <c r="D124" s="35"/>
      <c r="E124" s="35">
        <v>1</v>
      </c>
      <c r="F124" s="35"/>
      <c r="G124" s="35"/>
      <c r="H124" s="35"/>
      <c r="I124" s="35"/>
      <c r="J124" s="35">
        <v>1</v>
      </c>
      <c r="K124" s="35"/>
      <c r="L124" s="35"/>
      <c r="M124" s="14">
        <f t="shared" si="45"/>
        <v>2</v>
      </c>
      <c r="N124" s="16">
        <f>M124/M129</f>
        <v>3.4482758620689655E-3</v>
      </c>
      <c r="O124" s="16">
        <f>M124/(M129-M126-M128)</f>
        <v>3.4904013961605585E-3</v>
      </c>
      <c r="P124" s="5">
        <v>0</v>
      </c>
      <c r="Q124" s="38">
        <f>K124/(K129-K126-K128)</f>
        <v>0</v>
      </c>
      <c r="R124" s="14"/>
      <c r="S124" s="11" t="s">
        <v>19</v>
      </c>
      <c r="T124" s="16">
        <f t="shared" si="46"/>
        <v>0</v>
      </c>
      <c r="U124" s="73">
        <f t="shared" si="47"/>
        <v>3.4904013961605585E-3</v>
      </c>
      <c r="V124" s="73">
        <f t="shared" si="48"/>
        <v>0</v>
      </c>
    </row>
    <row r="125" spans="1:22">
      <c r="A125" s="11" t="s">
        <v>22</v>
      </c>
      <c r="B125" s="35"/>
      <c r="C125" s="35"/>
      <c r="D125" s="35">
        <v>1</v>
      </c>
      <c r="E125" s="35">
        <v>1</v>
      </c>
      <c r="F125" s="35"/>
      <c r="G125" s="35"/>
      <c r="H125" s="35">
        <v>1</v>
      </c>
      <c r="I125" s="35"/>
      <c r="J125" s="35">
        <v>1</v>
      </c>
      <c r="K125" s="35"/>
      <c r="L125" s="35"/>
      <c r="M125" s="14">
        <f t="shared" si="45"/>
        <v>4</v>
      </c>
      <c r="N125" s="16">
        <f>M125/M129</f>
        <v>6.8965517241379309E-3</v>
      </c>
      <c r="O125" s="16">
        <f>M125/(M129-M126-M128)</f>
        <v>6.9808027923211171E-3</v>
      </c>
      <c r="P125" s="5">
        <v>7.1138211382113818E-3</v>
      </c>
      <c r="Q125" s="38">
        <f>K125/(K129-K126-K128)</f>
        <v>0</v>
      </c>
      <c r="R125" s="14"/>
      <c r="S125" s="11" t="s">
        <v>22</v>
      </c>
      <c r="T125" s="16">
        <f t="shared" si="46"/>
        <v>7.1138211382113818E-3</v>
      </c>
      <c r="U125" s="73">
        <f t="shared" si="47"/>
        <v>6.9808027923211171E-3</v>
      </c>
      <c r="V125" s="73">
        <f t="shared" si="48"/>
        <v>0</v>
      </c>
    </row>
    <row r="126" spans="1:22">
      <c r="A126" s="11" t="s">
        <v>20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14">
        <f t="shared" si="45"/>
        <v>0</v>
      </c>
      <c r="N126" s="16">
        <f>M126/M129</f>
        <v>0</v>
      </c>
      <c r="O126" s="16"/>
      <c r="P126" s="5"/>
      <c r="Q126" s="38"/>
      <c r="R126" s="14"/>
      <c r="S126" s="11" t="s">
        <v>21</v>
      </c>
      <c r="T126" s="16">
        <f>P127</f>
        <v>4.0650406504065045E-3</v>
      </c>
      <c r="U126" s="73">
        <f>O127</f>
        <v>8.7260034904013961E-3</v>
      </c>
      <c r="V126" s="73">
        <f>Q127</f>
        <v>0</v>
      </c>
    </row>
    <row r="127" spans="1:22">
      <c r="A127" s="11" t="s">
        <v>21</v>
      </c>
      <c r="B127" s="35">
        <v>1</v>
      </c>
      <c r="C127" s="35">
        <v>1</v>
      </c>
      <c r="D127" s="35">
        <v>2</v>
      </c>
      <c r="E127" s="35"/>
      <c r="F127" s="35"/>
      <c r="G127" s="35"/>
      <c r="H127" s="35"/>
      <c r="I127" s="35"/>
      <c r="J127" s="35">
        <v>1</v>
      </c>
      <c r="K127" s="35"/>
      <c r="L127" s="35"/>
      <c r="M127" s="14">
        <f t="shared" si="45"/>
        <v>5</v>
      </c>
      <c r="N127" s="16">
        <f>M127/M129</f>
        <v>8.6206896551724137E-3</v>
      </c>
      <c r="O127" s="16">
        <f>M127/(M129-M126-M128)</f>
        <v>8.7260034904013961E-3</v>
      </c>
      <c r="P127" s="5">
        <v>4.0650406504065045E-3</v>
      </c>
      <c r="Q127" s="38">
        <f>K127/(K129-K126-K128)</f>
        <v>0</v>
      </c>
      <c r="R127" s="14"/>
      <c r="S127" s="14"/>
      <c r="T127" s="16"/>
      <c r="U127" s="73"/>
      <c r="V127" s="73"/>
    </row>
    <row r="128" spans="1:22">
      <c r="A128" s="11" t="s">
        <v>23</v>
      </c>
      <c r="B128" s="35">
        <v>1</v>
      </c>
      <c r="C128" s="35">
        <v>2</v>
      </c>
      <c r="D128" s="35">
        <v>1</v>
      </c>
      <c r="E128" s="35">
        <v>1</v>
      </c>
      <c r="F128" s="35"/>
      <c r="G128" s="35"/>
      <c r="H128" s="35">
        <v>1</v>
      </c>
      <c r="I128" s="35"/>
      <c r="J128" s="35"/>
      <c r="K128" s="35">
        <v>1</v>
      </c>
      <c r="L128" s="35"/>
      <c r="M128" s="14">
        <f t="shared" si="45"/>
        <v>7</v>
      </c>
      <c r="N128" s="16">
        <f>M128/M129</f>
        <v>1.2068965517241379E-2</v>
      </c>
      <c r="O128" s="16"/>
      <c r="P128" s="16"/>
      <c r="Q128" s="38"/>
      <c r="R128" s="14"/>
      <c r="S128" s="14"/>
      <c r="T128" s="16"/>
      <c r="U128" s="73"/>
      <c r="V128" s="73"/>
    </row>
    <row r="129" spans="1:22">
      <c r="A129" s="26" t="s">
        <v>24</v>
      </c>
      <c r="B129" s="27">
        <f t="shared" ref="B129:M129" si="49">SUM(B119:B128)</f>
        <v>44</v>
      </c>
      <c r="C129" s="27">
        <f t="shared" si="49"/>
        <v>93</v>
      </c>
      <c r="D129" s="27">
        <f t="shared" si="49"/>
        <v>77</v>
      </c>
      <c r="E129" s="27">
        <f t="shared" si="49"/>
        <v>115</v>
      </c>
      <c r="F129" s="27">
        <f t="shared" si="49"/>
        <v>57</v>
      </c>
      <c r="G129" s="27">
        <f t="shared" si="49"/>
        <v>42</v>
      </c>
      <c r="H129" s="27">
        <f t="shared" si="49"/>
        <v>32</v>
      </c>
      <c r="I129" s="27">
        <f t="shared" si="49"/>
        <v>35</v>
      </c>
      <c r="J129" s="27">
        <f t="shared" si="49"/>
        <v>47</v>
      </c>
      <c r="K129" s="27">
        <f t="shared" si="49"/>
        <v>38</v>
      </c>
      <c r="L129" s="27">
        <f t="shared" si="49"/>
        <v>0</v>
      </c>
      <c r="M129" s="18">
        <f t="shared" si="49"/>
        <v>580</v>
      </c>
      <c r="N129" s="18"/>
      <c r="O129" s="18"/>
      <c r="P129" s="28"/>
      <c r="Q129" s="41"/>
      <c r="R129" s="18"/>
      <c r="S129" s="18"/>
      <c r="T129" s="28"/>
      <c r="U129" s="74"/>
      <c r="V129" s="74"/>
    </row>
    <row r="130" spans="1:2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6"/>
      <c r="Q130" s="40"/>
      <c r="R130" s="14"/>
      <c r="S130" s="14"/>
      <c r="T130" s="16"/>
      <c r="U130" s="73"/>
      <c r="V130" s="73"/>
    </row>
    <row r="131" spans="1:22" ht="17" thickBot="1">
      <c r="A131" s="18" t="s">
        <v>73</v>
      </c>
      <c r="B131" s="12">
        <v>2008</v>
      </c>
      <c r="C131" s="12">
        <v>2009</v>
      </c>
      <c r="D131" s="12">
        <v>2010</v>
      </c>
      <c r="E131" s="12">
        <v>2011</v>
      </c>
      <c r="F131" s="12">
        <v>2012</v>
      </c>
      <c r="G131" s="12">
        <v>2013</v>
      </c>
      <c r="H131" s="12">
        <v>2014</v>
      </c>
      <c r="I131" s="12">
        <v>2015</v>
      </c>
      <c r="J131" s="12">
        <v>2016</v>
      </c>
      <c r="K131" s="12">
        <v>2017</v>
      </c>
      <c r="L131" s="12">
        <v>2018</v>
      </c>
      <c r="M131" s="12" t="s">
        <v>24</v>
      </c>
      <c r="N131" s="12" t="s">
        <v>25</v>
      </c>
      <c r="O131" s="12" t="s">
        <v>26</v>
      </c>
      <c r="P131" s="22" t="s">
        <v>27</v>
      </c>
      <c r="Q131" s="37" t="s">
        <v>86</v>
      </c>
      <c r="R131" s="14"/>
      <c r="S131" s="22" t="s">
        <v>4</v>
      </c>
      <c r="T131" s="22" t="s">
        <v>27</v>
      </c>
      <c r="U131" s="22" t="s">
        <v>89</v>
      </c>
      <c r="V131" s="22" t="s">
        <v>90</v>
      </c>
    </row>
    <row r="132" spans="1:22">
      <c r="A132" s="11" t="s">
        <v>15</v>
      </c>
      <c r="B132">
        <v>3</v>
      </c>
      <c r="C132">
        <v>3</v>
      </c>
      <c r="D132">
        <v>8</v>
      </c>
      <c r="E132">
        <v>3</v>
      </c>
      <c r="F132">
        <v>15</v>
      </c>
      <c r="G132">
        <v>17</v>
      </c>
      <c r="H132">
        <v>12</v>
      </c>
      <c r="I132">
        <v>22</v>
      </c>
      <c r="J132">
        <v>11</v>
      </c>
      <c r="K132">
        <v>10</v>
      </c>
      <c r="L132">
        <v>10</v>
      </c>
      <c r="M132" s="14">
        <f t="shared" ref="M132:M141" si="50">SUM(B132:L132)</f>
        <v>114</v>
      </c>
      <c r="N132" s="16">
        <f>M132/M142</f>
        <v>5.6268509378084898E-2</v>
      </c>
      <c r="O132" s="16">
        <f>M132/(M142-M139-M141)</f>
        <v>5.7663125948406675E-2</v>
      </c>
      <c r="P132" s="5">
        <v>0.24567814476458186</v>
      </c>
      <c r="Q132" s="38">
        <f>L132/(L142-L139-L141)</f>
        <v>5.2083333333333336E-2</v>
      </c>
      <c r="R132" s="14"/>
      <c r="S132" s="11" t="s">
        <v>15</v>
      </c>
      <c r="T132" s="16">
        <f t="shared" ref="T132:T138" si="51">P132</f>
        <v>0.24567814476458186</v>
      </c>
      <c r="U132" s="73">
        <f t="shared" ref="U132:U138" si="52">O132</f>
        <v>5.7663125948406675E-2</v>
      </c>
      <c r="V132" s="73">
        <f t="shared" ref="V132:V138" si="53">Q132</f>
        <v>5.2083333333333336E-2</v>
      </c>
    </row>
    <row r="133" spans="1:22">
      <c r="A133" s="11" t="s">
        <v>16</v>
      </c>
      <c r="B133">
        <v>3</v>
      </c>
      <c r="C133">
        <v>1</v>
      </c>
      <c r="D133">
        <v>1</v>
      </c>
      <c r="E133">
        <v>6</v>
      </c>
      <c r="F133">
        <v>1</v>
      </c>
      <c r="G133">
        <v>5</v>
      </c>
      <c r="H133">
        <v>9</v>
      </c>
      <c r="I133">
        <v>9</v>
      </c>
      <c r="J133">
        <v>9</v>
      </c>
      <c r="K133">
        <v>5</v>
      </c>
      <c r="L133">
        <v>6</v>
      </c>
      <c r="M133" s="14">
        <f t="shared" si="50"/>
        <v>55</v>
      </c>
      <c r="N133" s="16">
        <f>M133/M142</f>
        <v>2.7147087857847977E-2</v>
      </c>
      <c r="O133" s="16">
        <f>M133/(M142-M139-M141)</f>
        <v>2.7819929185634799E-2</v>
      </c>
      <c r="P133" s="5">
        <v>2.2909346451159524E-2</v>
      </c>
      <c r="Q133" s="38">
        <f>L133/(L142-L139-L141)</f>
        <v>3.125E-2</v>
      </c>
      <c r="R133" s="14"/>
      <c r="S133" s="11" t="s">
        <v>16</v>
      </c>
      <c r="T133" s="16">
        <f t="shared" si="51"/>
        <v>2.2909346451159524E-2</v>
      </c>
      <c r="U133" s="73">
        <f t="shared" si="52"/>
        <v>2.7819929185634799E-2</v>
      </c>
      <c r="V133" s="73">
        <f t="shared" si="53"/>
        <v>3.125E-2</v>
      </c>
    </row>
    <row r="134" spans="1:22">
      <c r="A134" s="11" t="s">
        <v>17</v>
      </c>
      <c r="B134">
        <v>46</v>
      </c>
      <c r="C134">
        <v>42</v>
      </c>
      <c r="D134">
        <v>62</v>
      </c>
      <c r="E134">
        <v>60</v>
      </c>
      <c r="F134">
        <v>56</v>
      </c>
      <c r="G134">
        <v>139</v>
      </c>
      <c r="H134">
        <v>234</v>
      </c>
      <c r="I134">
        <v>209</v>
      </c>
      <c r="J134">
        <v>242</v>
      </c>
      <c r="K134">
        <v>122</v>
      </c>
      <c r="L134">
        <v>137</v>
      </c>
      <c r="M134" s="14">
        <f t="shared" si="50"/>
        <v>1349</v>
      </c>
      <c r="N134" s="16">
        <f>M134/M142</f>
        <v>0.6658440276406713</v>
      </c>
      <c r="O134" s="16">
        <f>M134/(M142-M139-M141)</f>
        <v>0.68234699038947899</v>
      </c>
      <c r="P134" s="5">
        <v>0.55966268446943079</v>
      </c>
      <c r="Q134" s="38">
        <f>L134/(L142-L139-L141)</f>
        <v>0.71354166666666663</v>
      </c>
      <c r="R134" s="14"/>
      <c r="S134" s="11" t="s">
        <v>17</v>
      </c>
      <c r="T134" s="16">
        <f t="shared" si="51"/>
        <v>0.55966268446943079</v>
      </c>
      <c r="U134" s="73">
        <f t="shared" si="52"/>
        <v>0.68234699038947899</v>
      </c>
      <c r="V134" s="73">
        <f t="shared" si="53"/>
        <v>0.71354166666666663</v>
      </c>
    </row>
    <row r="135" spans="1:22">
      <c r="A135" s="11" t="s">
        <v>18</v>
      </c>
      <c r="B135">
        <v>1</v>
      </c>
      <c r="C135">
        <v>0</v>
      </c>
      <c r="D135">
        <v>3</v>
      </c>
      <c r="E135">
        <v>1</v>
      </c>
      <c r="F135">
        <v>0</v>
      </c>
      <c r="G135">
        <v>3</v>
      </c>
      <c r="H135">
        <v>10</v>
      </c>
      <c r="I135">
        <v>6</v>
      </c>
      <c r="J135">
        <v>7</v>
      </c>
      <c r="K135">
        <v>2</v>
      </c>
      <c r="L135">
        <v>1</v>
      </c>
      <c r="M135" s="14">
        <f t="shared" si="50"/>
        <v>34</v>
      </c>
      <c r="N135" s="16">
        <f>M135/M142</f>
        <v>1.6781836130306021E-2</v>
      </c>
      <c r="O135" s="16">
        <f>M135/(M142-M139-M141)</f>
        <v>1.719777440566515E-2</v>
      </c>
      <c r="P135" s="5">
        <v>1.7146872803935349E-2</v>
      </c>
      <c r="Q135" s="38">
        <f>L135/(L142-L139-L141)</f>
        <v>5.208333333333333E-3</v>
      </c>
      <c r="R135" s="14"/>
      <c r="S135" s="11" t="s">
        <v>18</v>
      </c>
      <c r="T135" s="16">
        <f t="shared" si="51"/>
        <v>1.7146872803935349E-2</v>
      </c>
      <c r="U135" s="73">
        <f t="shared" si="52"/>
        <v>1.719777440566515E-2</v>
      </c>
      <c r="V135" s="73">
        <f t="shared" si="53"/>
        <v>5.208333333333333E-3</v>
      </c>
    </row>
    <row r="136" spans="1:22">
      <c r="A136" s="11" t="s">
        <v>35</v>
      </c>
      <c r="B136">
        <v>11</v>
      </c>
      <c r="C136">
        <v>5</v>
      </c>
      <c r="D136">
        <v>4</v>
      </c>
      <c r="E136">
        <v>13</v>
      </c>
      <c r="F136">
        <v>12</v>
      </c>
      <c r="G136">
        <v>28</v>
      </c>
      <c r="H136">
        <v>50</v>
      </c>
      <c r="I136">
        <v>45</v>
      </c>
      <c r="J136">
        <v>58</v>
      </c>
      <c r="K136">
        <v>21</v>
      </c>
      <c r="L136">
        <v>27</v>
      </c>
      <c r="M136" s="14">
        <f>SUM(B136:L136)</f>
        <v>274</v>
      </c>
      <c r="N136" s="16">
        <f>M136/M142</f>
        <v>0.13524185587364265</v>
      </c>
      <c r="O136" s="16">
        <f>M136/(M142-M139-M141)</f>
        <v>0.13859382903388973</v>
      </c>
      <c r="P136" s="5">
        <v>3.4429454749859471E-2</v>
      </c>
      <c r="Q136" s="38">
        <f>L136/(L142-L139-L141)</f>
        <v>0.140625</v>
      </c>
      <c r="R136" s="14"/>
      <c r="S136" s="11" t="s">
        <v>35</v>
      </c>
      <c r="T136" s="16">
        <f t="shared" si="51"/>
        <v>3.4429454749859471E-2</v>
      </c>
      <c r="U136" s="73">
        <f t="shared" si="52"/>
        <v>0.13859382903388973</v>
      </c>
      <c r="V136" s="73">
        <f>Q136</f>
        <v>0.140625</v>
      </c>
    </row>
    <row r="137" spans="1:22">
      <c r="A137" s="11" t="s">
        <v>19</v>
      </c>
      <c r="B137">
        <v>0</v>
      </c>
      <c r="C137">
        <v>2</v>
      </c>
      <c r="D137">
        <v>2</v>
      </c>
      <c r="E137">
        <v>2</v>
      </c>
      <c r="F137">
        <v>1</v>
      </c>
      <c r="G137">
        <v>1</v>
      </c>
      <c r="H137">
        <v>10</v>
      </c>
      <c r="I137">
        <v>10</v>
      </c>
      <c r="J137">
        <v>6</v>
      </c>
      <c r="K137">
        <v>6</v>
      </c>
      <c r="L137">
        <v>3</v>
      </c>
      <c r="M137" s="14">
        <f t="shared" si="50"/>
        <v>43</v>
      </c>
      <c r="N137" s="16">
        <f>M137/M142</f>
        <v>2.1224086870681145E-2</v>
      </c>
      <c r="O137" s="16">
        <f>M137/(M142-M139-M141)</f>
        <v>2.175012645422357E-2</v>
      </c>
      <c r="P137" s="5">
        <v>1.7006324666198173E-2</v>
      </c>
      <c r="Q137" s="38">
        <f>L137/(L142-L139-L141)</f>
        <v>1.5625E-2</v>
      </c>
      <c r="R137" s="14"/>
      <c r="S137" s="11" t="s">
        <v>19</v>
      </c>
      <c r="T137" s="16">
        <f t="shared" si="51"/>
        <v>1.7006324666198173E-2</v>
      </c>
      <c r="U137" s="73">
        <f t="shared" si="52"/>
        <v>2.175012645422357E-2</v>
      </c>
      <c r="V137" s="73">
        <f t="shared" si="53"/>
        <v>1.5625E-2</v>
      </c>
    </row>
    <row r="138" spans="1:22">
      <c r="A138" s="11" t="s">
        <v>22</v>
      </c>
      <c r="B138">
        <v>4</v>
      </c>
      <c r="C138">
        <v>2</v>
      </c>
      <c r="D138">
        <v>2</v>
      </c>
      <c r="E138">
        <v>3</v>
      </c>
      <c r="F138">
        <v>9</v>
      </c>
      <c r="G138">
        <v>17</v>
      </c>
      <c r="H138">
        <v>19</v>
      </c>
      <c r="I138">
        <v>18</v>
      </c>
      <c r="J138">
        <v>13</v>
      </c>
      <c r="K138">
        <v>10</v>
      </c>
      <c r="L138">
        <v>8</v>
      </c>
      <c r="M138" s="14">
        <f t="shared" si="50"/>
        <v>105</v>
      </c>
      <c r="N138" s="16">
        <f>M138/M142</f>
        <v>5.1826258637709774E-2</v>
      </c>
      <c r="O138" s="16">
        <f>M138/(M142-M139-M141)</f>
        <v>5.3110773899848251E-2</v>
      </c>
      <c r="P138" s="5">
        <v>8.5453267744202394E-2</v>
      </c>
      <c r="Q138" s="38">
        <f>L138/(L142-L139-L141)</f>
        <v>4.1666666666666664E-2</v>
      </c>
      <c r="R138" s="14"/>
      <c r="S138" s="11" t="s">
        <v>22</v>
      </c>
      <c r="T138" s="16">
        <f t="shared" si="51"/>
        <v>8.5453267744202394E-2</v>
      </c>
      <c r="U138" s="73">
        <f t="shared" si="52"/>
        <v>5.3110773899848251E-2</v>
      </c>
      <c r="V138" s="73">
        <f t="shared" si="53"/>
        <v>4.1666666666666664E-2</v>
      </c>
    </row>
    <row r="139" spans="1:22">
      <c r="A139" s="11" t="s">
        <v>20</v>
      </c>
      <c r="M139" s="14">
        <f t="shared" si="50"/>
        <v>0</v>
      </c>
      <c r="N139" s="16">
        <f>M139/M142</f>
        <v>0</v>
      </c>
      <c r="O139" s="16"/>
      <c r="P139" s="5"/>
      <c r="Q139" s="38"/>
      <c r="R139" s="14"/>
      <c r="S139" s="11" t="s">
        <v>21</v>
      </c>
      <c r="T139" s="16">
        <f>P140</f>
        <v>3.5137034434293743E-3</v>
      </c>
      <c r="U139" s="73">
        <f>O140</f>
        <v>1.5174506828528073E-3</v>
      </c>
      <c r="V139" s="73">
        <f>Q140</f>
        <v>0</v>
      </c>
    </row>
    <row r="140" spans="1:22">
      <c r="A140" s="11" t="s">
        <v>21</v>
      </c>
      <c r="B140">
        <v>0</v>
      </c>
      <c r="C140">
        <v>1</v>
      </c>
      <c r="D140">
        <v>0</v>
      </c>
      <c r="E140">
        <v>1</v>
      </c>
      <c r="F140">
        <v>0</v>
      </c>
      <c r="G140">
        <v>1</v>
      </c>
      <c r="H140">
        <v>0</v>
      </c>
      <c r="I140">
        <v>0</v>
      </c>
      <c r="J140">
        <v>0</v>
      </c>
      <c r="K140">
        <v>0</v>
      </c>
      <c r="L140">
        <v>0</v>
      </c>
      <c r="M140" s="14">
        <f t="shared" si="50"/>
        <v>3</v>
      </c>
      <c r="N140" s="16">
        <f>M140/M142</f>
        <v>1.4807502467917078E-3</v>
      </c>
      <c r="O140" s="16">
        <f>M140/(M142-M139-M141)</f>
        <v>1.5174506828528073E-3</v>
      </c>
      <c r="P140" s="5">
        <v>3.5137034434293743E-3</v>
      </c>
      <c r="Q140" s="38">
        <f>L140/(L142-L139-L141)</f>
        <v>0</v>
      </c>
      <c r="R140" s="14"/>
      <c r="S140" s="14"/>
      <c r="T140" s="16"/>
      <c r="U140" s="73"/>
      <c r="V140" s="73"/>
    </row>
    <row r="141" spans="1:22">
      <c r="A141" s="11" t="s">
        <v>23</v>
      </c>
      <c r="B141">
        <v>3</v>
      </c>
      <c r="C141">
        <v>3</v>
      </c>
      <c r="D141">
        <v>1</v>
      </c>
      <c r="E141">
        <v>4</v>
      </c>
      <c r="F141">
        <v>0</v>
      </c>
      <c r="G141">
        <v>3</v>
      </c>
      <c r="H141">
        <v>11</v>
      </c>
      <c r="I141">
        <v>9</v>
      </c>
      <c r="J141">
        <v>10</v>
      </c>
      <c r="K141">
        <v>2</v>
      </c>
      <c r="L141">
        <v>3</v>
      </c>
      <c r="M141" s="14">
        <f t="shared" si="50"/>
        <v>49</v>
      </c>
      <c r="N141" s="16">
        <f>M141/M142</f>
        <v>2.4185587364264561E-2</v>
      </c>
      <c r="O141" s="16"/>
      <c r="P141" s="16"/>
      <c r="Q141" s="38"/>
      <c r="R141" s="14"/>
      <c r="S141" s="14"/>
      <c r="T141" s="16"/>
      <c r="U141" s="73"/>
      <c r="V141" s="73"/>
    </row>
    <row r="142" spans="1:22">
      <c r="A142" s="26" t="s">
        <v>24</v>
      </c>
      <c r="B142" s="27">
        <f t="shared" ref="B142:H142" si="54">SUM(B132:B141)</f>
        <v>71</v>
      </c>
      <c r="C142" s="27">
        <f t="shared" si="54"/>
        <v>59</v>
      </c>
      <c r="D142" s="27">
        <f t="shared" si="54"/>
        <v>83</v>
      </c>
      <c r="E142" s="27">
        <f t="shared" si="54"/>
        <v>93</v>
      </c>
      <c r="F142" s="27">
        <f t="shared" si="54"/>
        <v>94</v>
      </c>
      <c r="G142" s="27">
        <f t="shared" si="54"/>
        <v>214</v>
      </c>
      <c r="H142" s="27">
        <f t="shared" si="54"/>
        <v>355</v>
      </c>
      <c r="I142">
        <v>9</v>
      </c>
      <c r="J142" s="27">
        <f>SUM(J132:J141)</f>
        <v>356</v>
      </c>
      <c r="K142" s="27">
        <f>SUM(K132:K141)</f>
        <v>178</v>
      </c>
      <c r="L142" s="27">
        <f>SUM(L132:L141)</f>
        <v>195</v>
      </c>
      <c r="M142" s="18">
        <f>SUM(M132:M141)</f>
        <v>2026</v>
      </c>
      <c r="N142" s="29"/>
      <c r="O142" s="29"/>
      <c r="P142" s="28"/>
      <c r="Q142" s="41"/>
      <c r="R142" s="18"/>
      <c r="S142" s="18"/>
      <c r="T142" s="28"/>
      <c r="U142" s="74"/>
      <c r="V142" s="74"/>
    </row>
    <row r="143" spans="1:2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6"/>
      <c r="Q143" s="40"/>
      <c r="R143" s="14"/>
      <c r="S143" s="14"/>
      <c r="T143" s="16"/>
      <c r="U143" s="73"/>
      <c r="V143" s="73"/>
    </row>
    <row r="144" spans="1:22" ht="17" thickBot="1">
      <c r="A144" s="18" t="s">
        <v>74</v>
      </c>
      <c r="B144" s="12">
        <v>2008</v>
      </c>
      <c r="C144" s="12">
        <v>2009</v>
      </c>
      <c r="D144" s="12">
        <v>2010</v>
      </c>
      <c r="E144" s="12">
        <v>2011</v>
      </c>
      <c r="F144" s="12">
        <v>2012</v>
      </c>
      <c r="G144" s="12">
        <v>2013</v>
      </c>
      <c r="H144" s="12">
        <v>2014</v>
      </c>
      <c r="I144" s="12">
        <v>2015</v>
      </c>
      <c r="J144" s="12">
        <v>2016</v>
      </c>
      <c r="K144" s="12">
        <v>2017</v>
      </c>
      <c r="L144" s="12">
        <v>2018</v>
      </c>
      <c r="M144" s="12" t="s">
        <v>24</v>
      </c>
      <c r="N144" s="12" t="s">
        <v>25</v>
      </c>
      <c r="O144" s="12" t="s">
        <v>26</v>
      </c>
      <c r="P144" s="22" t="s">
        <v>27</v>
      </c>
      <c r="Q144" s="37" t="s">
        <v>86</v>
      </c>
      <c r="R144" s="14"/>
      <c r="S144" s="22" t="s">
        <v>4</v>
      </c>
      <c r="T144" s="22" t="s">
        <v>27</v>
      </c>
      <c r="U144" s="22" t="s">
        <v>89</v>
      </c>
      <c r="V144" s="22" t="s">
        <v>90</v>
      </c>
    </row>
    <row r="145" spans="1:22">
      <c r="A145" s="11" t="s">
        <v>15</v>
      </c>
      <c r="B145">
        <v>23</v>
      </c>
      <c r="C145">
        <v>20</v>
      </c>
      <c r="D145">
        <v>17</v>
      </c>
      <c r="E145">
        <v>27</v>
      </c>
      <c r="F145">
        <v>42</v>
      </c>
      <c r="G145">
        <v>61</v>
      </c>
      <c r="H145">
        <v>80</v>
      </c>
      <c r="I145">
        <v>77</v>
      </c>
      <c r="J145">
        <v>52</v>
      </c>
      <c r="K145">
        <v>34</v>
      </c>
      <c r="L145">
        <v>25</v>
      </c>
      <c r="M145" s="14">
        <f t="shared" ref="M145:M154" si="55">SUM(B145:L145)</f>
        <v>458</v>
      </c>
      <c r="N145" s="16">
        <f>M145/M155</f>
        <v>5.7726241492311571E-2</v>
      </c>
      <c r="O145" s="16">
        <f>M145/(M155-M152-M154)</f>
        <v>5.8210472801220131E-2</v>
      </c>
      <c r="P145" s="5">
        <v>0.21205942324497523</v>
      </c>
      <c r="Q145" s="38">
        <f>L145/(L155-L152-L154)</f>
        <v>3.4293552812071332E-2</v>
      </c>
      <c r="R145" s="14"/>
      <c r="S145" s="11" t="s">
        <v>15</v>
      </c>
      <c r="T145" s="16">
        <f t="shared" ref="T145:T151" si="56">P145</f>
        <v>0.21205942324497523</v>
      </c>
      <c r="U145" s="73">
        <f t="shared" ref="U145:U151" si="57">O145</f>
        <v>5.8210472801220131E-2</v>
      </c>
      <c r="V145" s="73">
        <f t="shared" ref="V145:V151" si="58">Q145</f>
        <v>3.4293552812071332E-2</v>
      </c>
    </row>
    <row r="146" spans="1:22">
      <c r="A146" s="11" t="s">
        <v>16</v>
      </c>
      <c r="B146">
        <v>17</v>
      </c>
      <c r="C146">
        <v>9</v>
      </c>
      <c r="D146">
        <v>14</v>
      </c>
      <c r="E146">
        <v>8</v>
      </c>
      <c r="F146">
        <v>28</v>
      </c>
      <c r="G146">
        <v>40</v>
      </c>
      <c r="H146">
        <v>88</v>
      </c>
      <c r="I146">
        <v>82</v>
      </c>
      <c r="J146">
        <v>57</v>
      </c>
      <c r="K146">
        <v>46</v>
      </c>
      <c r="L146">
        <v>49</v>
      </c>
      <c r="M146" s="14">
        <f t="shared" si="55"/>
        <v>438</v>
      </c>
      <c r="N146" s="16">
        <f>M146/M155</f>
        <v>5.5205444920594905E-2</v>
      </c>
      <c r="O146" s="16">
        <f>M146/(M155-M152-M154)</f>
        <v>5.5668530757498731E-2</v>
      </c>
      <c r="P146" s="5">
        <v>2.7090008738712496E-2</v>
      </c>
      <c r="Q146" s="38">
        <f>L146/(L155-L152-L154)</f>
        <v>6.7215363511659812E-2</v>
      </c>
      <c r="R146" s="14"/>
      <c r="S146" s="11" t="s">
        <v>16</v>
      </c>
      <c r="T146" s="16">
        <f t="shared" si="56"/>
        <v>2.7090008738712496E-2</v>
      </c>
      <c r="U146" s="73">
        <f t="shared" si="57"/>
        <v>5.5668530757498731E-2</v>
      </c>
      <c r="V146" s="73">
        <f t="shared" si="58"/>
        <v>6.7215363511659812E-2</v>
      </c>
    </row>
    <row r="147" spans="1:22">
      <c r="A147" s="11" t="s">
        <v>17</v>
      </c>
      <c r="B147">
        <v>129</v>
      </c>
      <c r="C147">
        <v>110</v>
      </c>
      <c r="D147">
        <v>148</v>
      </c>
      <c r="E147">
        <v>191</v>
      </c>
      <c r="F147">
        <v>215</v>
      </c>
      <c r="G147">
        <v>623</v>
      </c>
      <c r="H147">
        <v>997</v>
      </c>
      <c r="I147">
        <v>977</v>
      </c>
      <c r="J147">
        <v>910</v>
      </c>
      <c r="K147">
        <v>472</v>
      </c>
      <c r="L147">
        <v>485</v>
      </c>
      <c r="M147" s="14">
        <f t="shared" si="55"/>
        <v>5257</v>
      </c>
      <c r="N147" s="16">
        <f>M147/M155</f>
        <v>0.66259137887572472</v>
      </c>
      <c r="O147" s="16">
        <f>M147/(M155-M152-M154)</f>
        <v>0.66814946619217086</v>
      </c>
      <c r="P147" s="5">
        <v>0.59685406350131076</v>
      </c>
      <c r="Q147" s="38">
        <f>L147/(L155-L152-L154)</f>
        <v>0.66529492455418382</v>
      </c>
      <c r="R147" s="14"/>
      <c r="S147" s="11" t="s">
        <v>17</v>
      </c>
      <c r="T147" s="16">
        <f t="shared" si="56"/>
        <v>0.59685406350131076</v>
      </c>
      <c r="U147" s="73">
        <f t="shared" si="57"/>
        <v>0.66814946619217086</v>
      </c>
      <c r="V147" s="73">
        <f t="shared" si="58"/>
        <v>0.66529492455418382</v>
      </c>
    </row>
    <row r="148" spans="1:22">
      <c r="A148" s="11" t="s">
        <v>18</v>
      </c>
      <c r="B148">
        <v>4</v>
      </c>
      <c r="C148">
        <v>3</v>
      </c>
      <c r="D148">
        <v>7</v>
      </c>
      <c r="E148">
        <v>3</v>
      </c>
      <c r="F148">
        <v>15</v>
      </c>
      <c r="G148">
        <v>19</v>
      </c>
      <c r="H148">
        <v>16</v>
      </c>
      <c r="I148">
        <v>45</v>
      </c>
      <c r="J148">
        <v>26</v>
      </c>
      <c r="K148">
        <v>18</v>
      </c>
      <c r="L148">
        <v>10</v>
      </c>
      <c r="M148" s="14">
        <f t="shared" si="55"/>
        <v>166</v>
      </c>
      <c r="N148" s="16">
        <f>M148/M155</f>
        <v>2.0922611545248299E-2</v>
      </c>
      <c r="O148" s="16">
        <f>M148/(M155-M152-M154)</f>
        <v>2.1098118962887647E-2</v>
      </c>
      <c r="P148" s="5">
        <v>1.9225167491989513E-2</v>
      </c>
      <c r="Q148" s="38">
        <f>L148/(L155-L152-L154)</f>
        <v>1.3717421124828532E-2</v>
      </c>
      <c r="R148" s="14"/>
      <c r="S148" s="11" t="s">
        <v>18</v>
      </c>
      <c r="T148" s="16">
        <f t="shared" si="56"/>
        <v>1.9225167491989513E-2</v>
      </c>
      <c r="U148" s="73">
        <f t="shared" si="57"/>
        <v>2.1098118962887647E-2</v>
      </c>
      <c r="V148" s="73">
        <f t="shared" si="58"/>
        <v>1.3717421124828532E-2</v>
      </c>
    </row>
    <row r="149" spans="1:22">
      <c r="A149" s="11" t="s">
        <v>35</v>
      </c>
      <c r="B149">
        <v>13</v>
      </c>
      <c r="C149">
        <v>9</v>
      </c>
      <c r="D149">
        <v>14</v>
      </c>
      <c r="E149">
        <v>31</v>
      </c>
      <c r="F149">
        <v>18</v>
      </c>
      <c r="G149">
        <v>64</v>
      </c>
      <c r="H149">
        <v>125</v>
      </c>
      <c r="I149">
        <v>130</v>
      </c>
      <c r="J149">
        <v>118</v>
      </c>
      <c r="K149">
        <v>48</v>
      </c>
      <c r="L149">
        <v>68</v>
      </c>
      <c r="M149" s="14">
        <f>SUM(B149:L149)</f>
        <v>638</v>
      </c>
      <c r="N149" s="16">
        <f>M149/M155</f>
        <v>8.0413410637761529E-2</v>
      </c>
      <c r="O149" s="16">
        <f>M149/(M155-M152-M154)</f>
        <v>8.1087951194712765E-2</v>
      </c>
      <c r="P149" s="5">
        <v>3.1172614712308814E-2</v>
      </c>
      <c r="Q149" s="38">
        <f>L149/(L155-L152-L154)</f>
        <v>9.327846364883402E-2</v>
      </c>
      <c r="R149" s="14"/>
      <c r="S149" s="11" t="s">
        <v>35</v>
      </c>
      <c r="T149" s="16">
        <f t="shared" si="56"/>
        <v>3.1172614712308814E-2</v>
      </c>
      <c r="U149" s="73">
        <f t="shared" si="57"/>
        <v>8.1087951194712765E-2</v>
      </c>
      <c r="V149" s="73">
        <f>Q149</f>
        <v>9.327846364883402E-2</v>
      </c>
    </row>
    <row r="150" spans="1:22">
      <c r="A150" s="11" t="s">
        <v>19</v>
      </c>
      <c r="B150">
        <v>7</v>
      </c>
      <c r="C150">
        <v>10</v>
      </c>
      <c r="D150">
        <v>9</v>
      </c>
      <c r="E150">
        <v>11</v>
      </c>
      <c r="F150">
        <v>21</v>
      </c>
      <c r="G150">
        <v>24</v>
      </c>
      <c r="H150">
        <v>61</v>
      </c>
      <c r="I150">
        <v>69</v>
      </c>
      <c r="J150">
        <v>50</v>
      </c>
      <c r="K150">
        <v>23</v>
      </c>
      <c r="L150">
        <v>38</v>
      </c>
      <c r="M150" s="14">
        <f t="shared" si="55"/>
        <v>323</v>
      </c>
      <c r="N150" s="16">
        <f>M150/M155</f>
        <v>4.0710864633224098E-2</v>
      </c>
      <c r="O150" s="16">
        <f>M150/(M155-M152-M154)</f>
        <v>4.1052364006100663E-2</v>
      </c>
      <c r="P150" s="5">
        <v>2.0244683949898049E-2</v>
      </c>
      <c r="Q150" s="38">
        <f>L150/(L155-L152-L154)</f>
        <v>5.2126200274348423E-2</v>
      </c>
      <c r="R150" s="14"/>
      <c r="S150" s="11" t="s">
        <v>19</v>
      </c>
      <c r="T150" s="16">
        <f t="shared" si="56"/>
        <v>2.0244683949898049E-2</v>
      </c>
      <c r="U150" s="73">
        <f t="shared" si="57"/>
        <v>4.1052364006100663E-2</v>
      </c>
      <c r="V150" s="73">
        <f t="shared" si="58"/>
        <v>5.2126200274348423E-2</v>
      </c>
    </row>
    <row r="151" spans="1:22">
      <c r="A151" s="11" t="s">
        <v>22</v>
      </c>
      <c r="B151">
        <v>26</v>
      </c>
      <c r="C151">
        <v>13</v>
      </c>
      <c r="D151">
        <v>18</v>
      </c>
      <c r="E151">
        <v>21</v>
      </c>
      <c r="F151">
        <v>47</v>
      </c>
      <c r="G151">
        <v>52</v>
      </c>
      <c r="H151">
        <v>86</v>
      </c>
      <c r="I151">
        <v>86</v>
      </c>
      <c r="J151">
        <v>112</v>
      </c>
      <c r="K151">
        <v>50</v>
      </c>
      <c r="L151">
        <v>52</v>
      </c>
      <c r="M151" s="14">
        <f t="shared" si="55"/>
        <v>563</v>
      </c>
      <c r="N151" s="16">
        <f>M151/M155</f>
        <v>7.0960423493824046E-2</v>
      </c>
      <c r="O151" s="16">
        <f>M151/(M155-M152-M154)</f>
        <v>7.1555668530757496E-2</v>
      </c>
      <c r="P151" s="5">
        <v>8.0104864549956301E-2</v>
      </c>
      <c r="Q151" s="38">
        <f>L151/(L155-L152-L154)</f>
        <v>7.1330589849108367E-2</v>
      </c>
      <c r="R151" s="14"/>
      <c r="S151" s="11" t="s">
        <v>22</v>
      </c>
      <c r="T151" s="16">
        <f t="shared" si="56"/>
        <v>8.0104864549956301E-2</v>
      </c>
      <c r="U151" s="73">
        <f t="shared" si="57"/>
        <v>7.1555668530757496E-2</v>
      </c>
      <c r="V151" s="73">
        <f t="shared" si="58"/>
        <v>7.1330589849108367E-2</v>
      </c>
    </row>
    <row r="152" spans="1:22">
      <c r="A152" s="11" t="s">
        <v>20</v>
      </c>
      <c r="M152" s="14">
        <f t="shared" si="55"/>
        <v>0</v>
      </c>
      <c r="N152" s="16">
        <f>M152/M155</f>
        <v>0</v>
      </c>
      <c r="O152" s="16"/>
      <c r="P152" s="5"/>
      <c r="Q152" s="38"/>
      <c r="R152" s="14"/>
      <c r="S152" s="11" t="s">
        <v>21</v>
      </c>
      <c r="T152" s="16">
        <f>P153</f>
        <v>2.7672589571803088E-3</v>
      </c>
      <c r="U152" s="73">
        <f>O153</f>
        <v>3.1774275546517538E-3</v>
      </c>
      <c r="V152" s="73">
        <f>Q153</f>
        <v>2.7434842249657062E-3</v>
      </c>
    </row>
    <row r="153" spans="1:22">
      <c r="A153" s="11" t="s">
        <v>21</v>
      </c>
      <c r="B153">
        <v>3</v>
      </c>
      <c r="C153">
        <v>0</v>
      </c>
      <c r="D153">
        <v>0</v>
      </c>
      <c r="E153">
        <v>0</v>
      </c>
      <c r="F153">
        <v>2</v>
      </c>
      <c r="G153">
        <v>1</v>
      </c>
      <c r="H153">
        <v>5</v>
      </c>
      <c r="I153">
        <v>4</v>
      </c>
      <c r="J153">
        <v>5</v>
      </c>
      <c r="K153">
        <v>3</v>
      </c>
      <c r="L153">
        <v>2</v>
      </c>
      <c r="M153" s="14">
        <f t="shared" si="55"/>
        <v>25</v>
      </c>
      <c r="N153" s="16">
        <f>M153/M155</f>
        <v>3.1509957146458279E-3</v>
      </c>
      <c r="O153" s="16">
        <f>M153/(M155-M152-M154)</f>
        <v>3.1774275546517538E-3</v>
      </c>
      <c r="P153" s="5">
        <v>2.7672589571803088E-3</v>
      </c>
      <c r="Q153" s="38">
        <f>L153/(L155-L152-L154)</f>
        <v>2.7434842249657062E-3</v>
      </c>
      <c r="R153" s="14"/>
      <c r="S153" s="14"/>
      <c r="T153" s="16"/>
      <c r="U153" s="73"/>
      <c r="V153" s="73"/>
    </row>
    <row r="154" spans="1:22">
      <c r="A154" s="11" t="s">
        <v>23</v>
      </c>
      <c r="B154">
        <v>3</v>
      </c>
      <c r="C154">
        <v>1</v>
      </c>
      <c r="D154">
        <v>3</v>
      </c>
      <c r="E154">
        <v>2</v>
      </c>
      <c r="F154">
        <v>6</v>
      </c>
      <c r="G154">
        <v>3</v>
      </c>
      <c r="H154">
        <v>9</v>
      </c>
      <c r="I154">
        <v>8</v>
      </c>
      <c r="J154">
        <v>15</v>
      </c>
      <c r="K154">
        <v>9</v>
      </c>
      <c r="L154">
        <v>7</v>
      </c>
      <c r="M154" s="14">
        <f t="shared" si="55"/>
        <v>66</v>
      </c>
      <c r="N154" s="16">
        <f>M154/M155</f>
        <v>8.3186286866649868E-3</v>
      </c>
      <c r="O154" s="16"/>
      <c r="P154" s="16"/>
      <c r="Q154" s="38"/>
      <c r="R154" s="14"/>
      <c r="S154" s="14"/>
      <c r="T154" s="16"/>
      <c r="U154" s="73"/>
      <c r="V154" s="73"/>
    </row>
    <row r="155" spans="1:22">
      <c r="A155" s="26" t="s">
        <v>24</v>
      </c>
      <c r="B155" s="27">
        <f t="shared" ref="B155:M155" si="59">SUM(B145:B154)</f>
        <v>225</v>
      </c>
      <c r="C155" s="27">
        <f t="shared" si="59"/>
        <v>175</v>
      </c>
      <c r="D155" s="27">
        <f t="shared" si="59"/>
        <v>230</v>
      </c>
      <c r="E155" s="27">
        <f t="shared" si="59"/>
        <v>294</v>
      </c>
      <c r="F155" s="27">
        <f t="shared" si="59"/>
        <v>394</v>
      </c>
      <c r="G155" s="27">
        <f t="shared" si="59"/>
        <v>887</v>
      </c>
      <c r="H155" s="27">
        <f t="shared" si="59"/>
        <v>1467</v>
      </c>
      <c r="I155" s="27">
        <f t="shared" si="59"/>
        <v>1478</v>
      </c>
      <c r="J155" s="27">
        <f t="shared" si="59"/>
        <v>1345</v>
      </c>
      <c r="K155" s="27">
        <f t="shared" si="59"/>
        <v>703</v>
      </c>
      <c r="L155" s="27">
        <f t="shared" si="59"/>
        <v>736</v>
      </c>
      <c r="M155" s="18">
        <f t="shared" si="59"/>
        <v>7934</v>
      </c>
      <c r="N155" s="29"/>
      <c r="O155" s="29"/>
      <c r="P155" s="28"/>
      <c r="Q155" s="41"/>
      <c r="R155" s="18"/>
      <c r="S155" s="18"/>
      <c r="T155" s="28"/>
      <c r="U155" s="74"/>
      <c r="V155" s="74"/>
    </row>
    <row r="156" spans="1:2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6"/>
      <c r="Q156" s="40"/>
      <c r="R156" s="14"/>
      <c r="S156" s="14"/>
      <c r="T156" s="16"/>
      <c r="U156" s="73"/>
      <c r="V156" s="73"/>
    </row>
    <row r="157" spans="1:22" ht="17" thickBot="1">
      <c r="A157" s="18" t="s">
        <v>75</v>
      </c>
      <c r="B157" s="12">
        <v>2008</v>
      </c>
      <c r="C157" s="12">
        <v>2009</v>
      </c>
      <c r="D157" s="12">
        <v>2010</v>
      </c>
      <c r="E157" s="12">
        <v>2011</v>
      </c>
      <c r="F157" s="12">
        <v>2012</v>
      </c>
      <c r="G157" s="12">
        <v>2013</v>
      </c>
      <c r="H157" s="12">
        <v>2014</v>
      </c>
      <c r="I157" s="12">
        <v>2015</v>
      </c>
      <c r="J157" s="12">
        <v>2016</v>
      </c>
      <c r="K157" s="12">
        <v>2017</v>
      </c>
      <c r="L157" s="12">
        <v>2018</v>
      </c>
      <c r="M157" s="12" t="s">
        <v>24</v>
      </c>
      <c r="N157" s="12" t="s">
        <v>25</v>
      </c>
      <c r="O157" s="12" t="s">
        <v>26</v>
      </c>
      <c r="P157" s="22" t="s">
        <v>27</v>
      </c>
      <c r="Q157" s="37" t="s">
        <v>86</v>
      </c>
      <c r="R157" s="14"/>
      <c r="S157" s="22" t="s">
        <v>5</v>
      </c>
      <c r="T157" s="22" t="s">
        <v>27</v>
      </c>
      <c r="U157" s="22" t="s">
        <v>89</v>
      </c>
      <c r="V157" s="22" t="s">
        <v>90</v>
      </c>
    </row>
    <row r="158" spans="1:22">
      <c r="A158" s="11" t="s">
        <v>15</v>
      </c>
      <c r="B158">
        <v>0</v>
      </c>
      <c r="C158">
        <v>0</v>
      </c>
      <c r="D158">
        <v>0</v>
      </c>
      <c r="E158">
        <v>0</v>
      </c>
      <c r="F158">
        <v>1</v>
      </c>
      <c r="G158">
        <v>1</v>
      </c>
      <c r="H158">
        <v>0</v>
      </c>
      <c r="I158">
        <v>0</v>
      </c>
      <c r="J158">
        <v>0</v>
      </c>
      <c r="K158">
        <v>1</v>
      </c>
      <c r="L158">
        <v>1</v>
      </c>
      <c r="M158" s="14">
        <f t="shared" ref="M158:M167" si="60">SUM(B158:L158)</f>
        <v>4</v>
      </c>
      <c r="N158" s="16">
        <f>M158/M168</f>
        <v>2.0512820512820513E-2</v>
      </c>
      <c r="O158" s="16">
        <f>M158/(M168-M165-M167)</f>
        <v>2.1621621621621623E-2</v>
      </c>
      <c r="P158" s="5">
        <v>7.9594017094017089E-2</v>
      </c>
      <c r="Q158" s="38">
        <f>L158/(L168-L165-L167)</f>
        <v>3.5714285714285712E-2</v>
      </c>
      <c r="R158" s="14"/>
      <c r="S158" s="11" t="s">
        <v>15</v>
      </c>
      <c r="T158" s="16">
        <f t="shared" ref="T158:T164" si="61">P158</f>
        <v>7.9594017094017089E-2</v>
      </c>
      <c r="U158" s="73">
        <f t="shared" ref="U158:U164" si="62">O158</f>
        <v>2.1621621621621623E-2</v>
      </c>
      <c r="V158" s="73">
        <f t="shared" ref="V158:V164" si="63">Q158</f>
        <v>3.5714285714285712E-2</v>
      </c>
    </row>
    <row r="159" spans="1:22">
      <c r="A159" s="11" t="s">
        <v>16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 s="14">
        <f t="shared" si="60"/>
        <v>1</v>
      </c>
      <c r="N159" s="16">
        <f>M159/M168</f>
        <v>5.1282051282051282E-3</v>
      </c>
      <c r="O159" s="16">
        <f>M159/(M168-M165-M167)</f>
        <v>5.4054054054054057E-3</v>
      </c>
      <c r="P159" s="5">
        <v>3.205128205128205E-3</v>
      </c>
      <c r="Q159" s="38">
        <f>L159/(L168-L165-L167)</f>
        <v>0</v>
      </c>
      <c r="R159" s="14"/>
      <c r="S159" s="11" t="s">
        <v>16</v>
      </c>
      <c r="T159" s="16">
        <f t="shared" si="61"/>
        <v>3.205128205128205E-3</v>
      </c>
      <c r="U159" s="73">
        <f t="shared" si="62"/>
        <v>5.4054054054054057E-3</v>
      </c>
      <c r="V159" s="73">
        <f t="shared" si="63"/>
        <v>0</v>
      </c>
    </row>
    <row r="160" spans="1:22">
      <c r="A160" s="11" t="s">
        <v>17</v>
      </c>
      <c r="B160">
        <v>6</v>
      </c>
      <c r="C160">
        <v>5</v>
      </c>
      <c r="D160">
        <v>1</v>
      </c>
      <c r="E160">
        <v>7</v>
      </c>
      <c r="F160">
        <v>22</v>
      </c>
      <c r="G160">
        <v>29</v>
      </c>
      <c r="H160">
        <v>24</v>
      </c>
      <c r="I160">
        <v>24</v>
      </c>
      <c r="J160">
        <v>7</v>
      </c>
      <c r="K160">
        <v>15</v>
      </c>
      <c r="L160">
        <v>23</v>
      </c>
      <c r="M160" s="14">
        <f t="shared" si="60"/>
        <v>163</v>
      </c>
      <c r="N160" s="16">
        <f>M160/M168</f>
        <v>0.83589743589743593</v>
      </c>
      <c r="O160" s="16">
        <f>M160/(M168-M165-M167)</f>
        <v>0.88108108108108107</v>
      </c>
      <c r="P160" s="5">
        <v>0.87072649572649574</v>
      </c>
      <c r="Q160" s="38">
        <f>L160/(L168-L165-L167)</f>
        <v>0.8214285714285714</v>
      </c>
      <c r="R160" s="14"/>
      <c r="S160" s="11" t="s">
        <v>17</v>
      </c>
      <c r="T160" s="16">
        <f t="shared" si="61"/>
        <v>0.87072649572649574</v>
      </c>
      <c r="U160" s="73">
        <f t="shared" si="62"/>
        <v>0.88108108108108107</v>
      </c>
      <c r="V160" s="73">
        <f t="shared" si="63"/>
        <v>0.8214285714285714</v>
      </c>
    </row>
    <row r="161" spans="1:22">
      <c r="A161" s="11" t="s">
        <v>18</v>
      </c>
      <c r="B161">
        <v>0</v>
      </c>
      <c r="C161">
        <v>0</v>
      </c>
      <c r="D161">
        <v>0</v>
      </c>
      <c r="E161">
        <v>1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2</v>
      </c>
      <c r="M161" s="14">
        <f t="shared" si="60"/>
        <v>4</v>
      </c>
      <c r="N161" s="16">
        <f>M161/M168</f>
        <v>2.0512820512820513E-2</v>
      </c>
      <c r="O161" s="16">
        <f>M161/(M168-M165-M167)</f>
        <v>2.1621621621621623E-2</v>
      </c>
      <c r="P161" s="5">
        <v>6.9444444444444441E-3</v>
      </c>
      <c r="Q161" s="38">
        <f>L161/(L168-L165-L167)</f>
        <v>7.1428571428571425E-2</v>
      </c>
      <c r="R161" s="14"/>
      <c r="S161" s="11" t="s">
        <v>18</v>
      </c>
      <c r="T161" s="16">
        <f t="shared" si="61"/>
        <v>6.9444444444444441E-3</v>
      </c>
      <c r="U161" s="73">
        <f t="shared" si="62"/>
        <v>2.1621621621621623E-2</v>
      </c>
      <c r="V161" s="73">
        <f t="shared" si="63"/>
        <v>7.1428571428571425E-2</v>
      </c>
    </row>
    <row r="162" spans="1:22">
      <c r="A162" s="11" t="s">
        <v>35</v>
      </c>
      <c r="B162">
        <v>1</v>
      </c>
      <c r="C162">
        <v>0</v>
      </c>
      <c r="D162">
        <v>0</v>
      </c>
      <c r="E162">
        <v>0</v>
      </c>
      <c r="F162">
        <v>1</v>
      </c>
      <c r="G162">
        <v>1</v>
      </c>
      <c r="H162">
        <v>1</v>
      </c>
      <c r="I162">
        <v>0</v>
      </c>
      <c r="J162">
        <v>1</v>
      </c>
      <c r="K162">
        <v>3</v>
      </c>
      <c r="L162">
        <v>1</v>
      </c>
      <c r="M162" s="14">
        <f>SUM(B162:L162)</f>
        <v>9</v>
      </c>
      <c r="N162" s="16">
        <f>M162/M168</f>
        <v>4.6153846153846156E-2</v>
      </c>
      <c r="O162" s="16">
        <f>M162/(M168-M165-M167)</f>
        <v>4.8648648648648651E-2</v>
      </c>
      <c r="P162" s="5">
        <v>1.6025641025641024E-2</v>
      </c>
      <c r="Q162" s="38">
        <f>L162/(L168-L165-L167)</f>
        <v>3.5714285714285712E-2</v>
      </c>
      <c r="R162" s="14"/>
      <c r="S162" s="11" t="s">
        <v>35</v>
      </c>
      <c r="T162" s="16">
        <f t="shared" si="61"/>
        <v>1.6025641025641024E-2</v>
      </c>
      <c r="U162" s="73">
        <f t="shared" si="62"/>
        <v>4.8648648648648651E-2</v>
      </c>
      <c r="V162" s="73">
        <f>Q162</f>
        <v>3.5714285714285712E-2</v>
      </c>
    </row>
    <row r="163" spans="1:22">
      <c r="A163" s="11" t="s">
        <v>19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1</v>
      </c>
      <c r="M163" s="14">
        <f t="shared" si="60"/>
        <v>2</v>
      </c>
      <c r="N163" s="16">
        <f>M163/M168</f>
        <v>1.0256410256410256E-2</v>
      </c>
      <c r="O163" s="16">
        <f>M163/(M168-M165-M167)</f>
        <v>1.0810810810810811E-2</v>
      </c>
      <c r="P163" s="5">
        <v>6.41025641025641E-3</v>
      </c>
      <c r="Q163" s="38">
        <f>L163/(L168-L165-L167)</f>
        <v>3.5714285714285712E-2</v>
      </c>
      <c r="R163" s="14"/>
      <c r="S163" s="11" t="s">
        <v>19</v>
      </c>
      <c r="T163" s="16">
        <f t="shared" si="61"/>
        <v>6.41025641025641E-3</v>
      </c>
      <c r="U163" s="73">
        <f t="shared" si="62"/>
        <v>1.0810810810810811E-2</v>
      </c>
      <c r="V163" s="73">
        <f t="shared" si="63"/>
        <v>3.5714285714285712E-2</v>
      </c>
    </row>
    <row r="164" spans="1:22">
      <c r="A164" s="11" t="s">
        <v>22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1</v>
      </c>
      <c r="I164">
        <v>0</v>
      </c>
      <c r="J164">
        <v>0</v>
      </c>
      <c r="K164">
        <v>0</v>
      </c>
      <c r="L164">
        <v>0</v>
      </c>
      <c r="M164" s="14">
        <f t="shared" si="60"/>
        <v>2</v>
      </c>
      <c r="N164" s="16">
        <f>M164/M168</f>
        <v>1.0256410256410256E-2</v>
      </c>
      <c r="O164" s="16">
        <f>M164/(M168-M165-M167)</f>
        <v>1.0810810810810811E-2</v>
      </c>
      <c r="P164" s="5">
        <v>1.3354700854700854E-2</v>
      </c>
      <c r="Q164" s="38">
        <f>L164/(L168-L165-L167)</f>
        <v>0</v>
      </c>
      <c r="R164" s="14"/>
      <c r="S164" s="11" t="s">
        <v>22</v>
      </c>
      <c r="T164" s="16">
        <f t="shared" si="61"/>
        <v>1.3354700854700854E-2</v>
      </c>
      <c r="U164" s="73">
        <f t="shared" si="62"/>
        <v>1.0810810810810811E-2</v>
      </c>
      <c r="V164" s="73">
        <f t="shared" si="63"/>
        <v>0</v>
      </c>
    </row>
    <row r="165" spans="1:22">
      <c r="A165" s="11" t="s">
        <v>20</v>
      </c>
      <c r="B165">
        <v>0</v>
      </c>
      <c r="C165">
        <v>0</v>
      </c>
      <c r="D165">
        <v>0</v>
      </c>
      <c r="E165">
        <v>2</v>
      </c>
      <c r="F165">
        <v>1</v>
      </c>
      <c r="G165">
        <v>0</v>
      </c>
      <c r="H165">
        <v>1</v>
      </c>
      <c r="I165">
        <v>0</v>
      </c>
      <c r="J165">
        <v>1</v>
      </c>
      <c r="K165">
        <v>2</v>
      </c>
      <c r="L165">
        <v>1</v>
      </c>
      <c r="M165" s="14">
        <f t="shared" si="60"/>
        <v>8</v>
      </c>
      <c r="N165" s="16">
        <f>M165/M168</f>
        <v>4.1025641025641026E-2</v>
      </c>
      <c r="O165" s="16"/>
      <c r="P165" s="5"/>
      <c r="Q165" s="38"/>
      <c r="R165" s="14"/>
      <c r="S165" s="11" t="s">
        <v>21</v>
      </c>
      <c r="T165" s="16">
        <f>P166</f>
        <v>0</v>
      </c>
      <c r="U165" s="73">
        <f>O166</f>
        <v>0</v>
      </c>
      <c r="V165" s="73">
        <f>Q166</f>
        <v>0</v>
      </c>
    </row>
    <row r="166" spans="1:22">
      <c r="A166" s="11" t="s">
        <v>21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 s="14">
        <f t="shared" si="60"/>
        <v>0</v>
      </c>
      <c r="N166" s="16">
        <f>M166/M168</f>
        <v>0</v>
      </c>
      <c r="O166" s="16">
        <f>M166/(M168-M165-M167)</f>
        <v>0</v>
      </c>
      <c r="P166" s="5">
        <v>0</v>
      </c>
      <c r="Q166" s="38">
        <f>L166/(L168-L165-L167)</f>
        <v>0</v>
      </c>
      <c r="R166" s="14"/>
      <c r="S166" s="14"/>
      <c r="T166" s="16"/>
      <c r="U166" s="73"/>
      <c r="V166" s="73"/>
    </row>
    <row r="167" spans="1:22">
      <c r="A167" s="11" t="s">
        <v>23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2</v>
      </c>
      <c r="I167">
        <v>0</v>
      </c>
      <c r="J167">
        <v>0</v>
      </c>
      <c r="K167">
        <v>0</v>
      </c>
      <c r="L167">
        <v>0</v>
      </c>
      <c r="M167" s="14">
        <f t="shared" si="60"/>
        <v>2</v>
      </c>
      <c r="N167" s="16">
        <f>M167/M168</f>
        <v>1.0256410256410256E-2</v>
      </c>
      <c r="O167" s="16"/>
      <c r="P167" s="16"/>
      <c r="Q167" s="38"/>
      <c r="R167" s="14"/>
      <c r="S167" s="14"/>
      <c r="T167" s="16"/>
      <c r="U167" s="73"/>
      <c r="V167" s="73"/>
    </row>
    <row r="168" spans="1:22">
      <c r="A168" s="26" t="s">
        <v>24</v>
      </c>
      <c r="B168" s="27">
        <f t="shared" ref="B168:M168" si="64">SUM(B158:B167)</f>
        <v>7</v>
      </c>
      <c r="C168" s="27">
        <f t="shared" si="64"/>
        <v>6</v>
      </c>
      <c r="D168" s="27">
        <f t="shared" si="64"/>
        <v>1</v>
      </c>
      <c r="E168" s="27">
        <f t="shared" si="64"/>
        <v>10</v>
      </c>
      <c r="F168" s="27">
        <f t="shared" si="64"/>
        <v>26</v>
      </c>
      <c r="G168" s="27">
        <f t="shared" si="64"/>
        <v>32</v>
      </c>
      <c r="H168" s="27">
        <f t="shared" si="64"/>
        <v>29</v>
      </c>
      <c r="I168" s="27">
        <f t="shared" si="64"/>
        <v>25</v>
      </c>
      <c r="J168" s="27">
        <f t="shared" si="64"/>
        <v>9</v>
      </c>
      <c r="K168" s="27">
        <f t="shared" si="64"/>
        <v>21</v>
      </c>
      <c r="L168" s="27">
        <f t="shared" si="64"/>
        <v>29</v>
      </c>
      <c r="M168" s="18">
        <f t="shared" si="64"/>
        <v>195</v>
      </c>
      <c r="N168" s="18"/>
      <c r="O168" s="18"/>
      <c r="P168" s="28"/>
      <c r="Q168" s="41"/>
      <c r="R168" s="18"/>
      <c r="S168" s="18"/>
      <c r="T168" s="28"/>
      <c r="U168" s="74"/>
      <c r="V168" s="74"/>
    </row>
    <row r="169" spans="1:2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6"/>
      <c r="Q169" s="40"/>
      <c r="R169" s="14"/>
      <c r="S169" s="14"/>
      <c r="T169" s="16"/>
      <c r="U169" s="73"/>
      <c r="V169" s="73"/>
    </row>
    <row r="170" spans="1:22" ht="17" thickBot="1">
      <c r="A170" s="18" t="s">
        <v>76</v>
      </c>
      <c r="B170" s="12">
        <v>2008</v>
      </c>
      <c r="C170" s="12">
        <v>2009</v>
      </c>
      <c r="D170" s="12">
        <v>2010</v>
      </c>
      <c r="E170" s="12">
        <v>2011</v>
      </c>
      <c r="F170" s="12">
        <v>2012</v>
      </c>
      <c r="G170" s="12">
        <v>2013</v>
      </c>
      <c r="H170" s="12">
        <v>2014</v>
      </c>
      <c r="I170" s="12">
        <v>2015</v>
      </c>
      <c r="J170" s="12">
        <v>2016</v>
      </c>
      <c r="K170" s="12">
        <v>2017</v>
      </c>
      <c r="L170" s="12">
        <v>2018</v>
      </c>
      <c r="M170" s="12" t="s">
        <v>24</v>
      </c>
      <c r="N170" s="12" t="s">
        <v>25</v>
      </c>
      <c r="O170" s="12" t="s">
        <v>26</v>
      </c>
      <c r="P170" s="22" t="s">
        <v>27</v>
      </c>
      <c r="Q170" s="37" t="s">
        <v>86</v>
      </c>
      <c r="R170" s="14"/>
      <c r="S170" s="22" t="s">
        <v>5</v>
      </c>
      <c r="T170" s="22" t="s">
        <v>27</v>
      </c>
      <c r="U170" s="22" t="s">
        <v>89</v>
      </c>
      <c r="V170" s="22" t="s">
        <v>90</v>
      </c>
    </row>
    <row r="171" spans="1:22">
      <c r="A171" s="11" t="s">
        <v>15</v>
      </c>
      <c r="B171">
        <v>1</v>
      </c>
      <c r="C171">
        <v>1</v>
      </c>
      <c r="D171">
        <v>0</v>
      </c>
      <c r="E171">
        <v>2</v>
      </c>
      <c r="F171">
        <v>3</v>
      </c>
      <c r="G171">
        <v>2</v>
      </c>
      <c r="H171">
        <v>0</v>
      </c>
      <c r="I171">
        <v>2</v>
      </c>
      <c r="J171">
        <v>2</v>
      </c>
      <c r="K171">
        <v>1</v>
      </c>
      <c r="L171">
        <v>4</v>
      </c>
      <c r="M171" s="14">
        <f t="shared" ref="M171:M180" si="65">SUM(B171:L171)</f>
        <v>18</v>
      </c>
      <c r="N171" s="16">
        <f>M171/M181</f>
        <v>1.8480492813141684E-2</v>
      </c>
      <c r="O171" s="16">
        <f>M171/(M181-M178-M180)</f>
        <v>1.9169329073482427E-2</v>
      </c>
      <c r="P171" s="5">
        <v>6.4078866296980896E-2</v>
      </c>
      <c r="Q171" s="38">
        <f>L171/(L181-L178-L180)</f>
        <v>3.3333333333333333E-2</v>
      </c>
      <c r="R171" s="14"/>
      <c r="S171" s="11" t="s">
        <v>15</v>
      </c>
      <c r="T171" s="16">
        <f t="shared" ref="T171:T177" si="66">P171</f>
        <v>6.4078866296980896E-2</v>
      </c>
      <c r="U171" s="73">
        <f t="shared" ref="U171:U177" si="67">O171</f>
        <v>1.9169329073482427E-2</v>
      </c>
      <c r="V171" s="73">
        <f t="shared" ref="V171:V177" si="68">Q171</f>
        <v>3.3333333333333333E-2</v>
      </c>
    </row>
    <row r="172" spans="1:22">
      <c r="A172" s="11" t="s">
        <v>16</v>
      </c>
      <c r="B172">
        <v>0</v>
      </c>
      <c r="C172">
        <v>0</v>
      </c>
      <c r="D172">
        <v>1</v>
      </c>
      <c r="E172">
        <v>1</v>
      </c>
      <c r="F172">
        <v>2</v>
      </c>
      <c r="G172">
        <v>2</v>
      </c>
      <c r="H172">
        <v>3</v>
      </c>
      <c r="I172">
        <v>2</v>
      </c>
      <c r="J172">
        <v>0</v>
      </c>
      <c r="K172">
        <v>4</v>
      </c>
      <c r="L172">
        <v>3</v>
      </c>
      <c r="M172" s="14">
        <f t="shared" si="65"/>
        <v>18</v>
      </c>
      <c r="N172" s="16">
        <f>M172/M181</f>
        <v>1.8480492813141684E-2</v>
      </c>
      <c r="O172" s="16">
        <f>M172/(M181-M178-M180)</f>
        <v>1.9169329073482427E-2</v>
      </c>
      <c r="P172" s="5">
        <v>3.0807147258163892E-3</v>
      </c>
      <c r="Q172" s="38">
        <f>L172/(L181-L178-L180)</f>
        <v>2.5000000000000001E-2</v>
      </c>
      <c r="R172" s="14"/>
      <c r="S172" s="11" t="s">
        <v>16</v>
      </c>
      <c r="T172" s="16">
        <f t="shared" si="66"/>
        <v>3.0807147258163892E-3</v>
      </c>
      <c r="U172" s="73">
        <f t="shared" si="67"/>
        <v>1.9169329073482427E-2</v>
      </c>
      <c r="V172" s="73">
        <f t="shared" si="68"/>
        <v>2.5000000000000001E-2</v>
      </c>
    </row>
    <row r="173" spans="1:22">
      <c r="A173" s="11" t="s">
        <v>17</v>
      </c>
      <c r="B173">
        <v>23</v>
      </c>
      <c r="C173">
        <v>30</v>
      </c>
      <c r="D173">
        <v>9</v>
      </c>
      <c r="E173">
        <v>76</v>
      </c>
      <c r="F173">
        <v>78</v>
      </c>
      <c r="G173">
        <v>177</v>
      </c>
      <c r="H173">
        <v>79</v>
      </c>
      <c r="I173">
        <v>96</v>
      </c>
      <c r="J173">
        <v>50</v>
      </c>
      <c r="K173">
        <v>88</v>
      </c>
      <c r="L173">
        <v>98</v>
      </c>
      <c r="M173" s="14">
        <f t="shared" si="65"/>
        <v>804</v>
      </c>
      <c r="N173" s="16">
        <f>M173/M181</f>
        <v>0.82546201232032856</v>
      </c>
      <c r="O173" s="16">
        <f>M173/(M181-M178-M180)</f>
        <v>0.85623003194888181</v>
      </c>
      <c r="P173" s="5">
        <v>0.88724584103512016</v>
      </c>
      <c r="Q173" s="38">
        <f>L173/(L181-L178-L180)</f>
        <v>0.81666666666666665</v>
      </c>
      <c r="R173" s="14"/>
      <c r="S173" s="11" t="s">
        <v>17</v>
      </c>
      <c r="T173" s="16">
        <f t="shared" si="66"/>
        <v>0.88724584103512016</v>
      </c>
      <c r="U173" s="73">
        <f t="shared" si="67"/>
        <v>0.85623003194888181</v>
      </c>
      <c r="V173" s="73">
        <f t="shared" si="68"/>
        <v>0.81666666666666665</v>
      </c>
    </row>
    <row r="174" spans="1:22">
      <c r="A174" s="11" t="s">
        <v>18</v>
      </c>
      <c r="B174">
        <v>0</v>
      </c>
      <c r="C174">
        <v>1</v>
      </c>
      <c r="D174">
        <v>0</v>
      </c>
      <c r="E174">
        <v>1</v>
      </c>
      <c r="F174">
        <v>0</v>
      </c>
      <c r="G174">
        <v>1</v>
      </c>
      <c r="H174">
        <v>1</v>
      </c>
      <c r="I174">
        <v>1</v>
      </c>
      <c r="J174">
        <v>0</v>
      </c>
      <c r="K174">
        <v>0</v>
      </c>
      <c r="L174">
        <v>3</v>
      </c>
      <c r="M174" s="14">
        <f t="shared" si="65"/>
        <v>8</v>
      </c>
      <c r="N174" s="16">
        <f>M174/M181</f>
        <v>8.2135523613963042E-3</v>
      </c>
      <c r="O174" s="16">
        <f>M174/(M181-M178-M180)</f>
        <v>8.5197018104366355E-3</v>
      </c>
      <c r="P174" s="5">
        <v>3.6968576709796672E-3</v>
      </c>
      <c r="Q174" s="38">
        <f>L174/(L181-L178-L180)</f>
        <v>2.5000000000000001E-2</v>
      </c>
      <c r="R174" s="14"/>
      <c r="S174" s="11" t="s">
        <v>18</v>
      </c>
      <c r="T174" s="16">
        <f t="shared" si="66"/>
        <v>3.6968576709796672E-3</v>
      </c>
      <c r="U174" s="73">
        <f t="shared" si="67"/>
        <v>8.5197018104366355E-3</v>
      </c>
      <c r="V174" s="73">
        <f t="shared" si="68"/>
        <v>2.5000000000000001E-2</v>
      </c>
    </row>
    <row r="175" spans="1:22">
      <c r="A175" s="11" t="s">
        <v>35</v>
      </c>
      <c r="B175">
        <v>1</v>
      </c>
      <c r="C175">
        <v>1</v>
      </c>
      <c r="D175">
        <v>0</v>
      </c>
      <c r="E175">
        <v>2</v>
      </c>
      <c r="F175">
        <v>4</v>
      </c>
      <c r="G175">
        <v>12</v>
      </c>
      <c r="H175">
        <v>3</v>
      </c>
      <c r="I175">
        <v>10</v>
      </c>
      <c r="J175">
        <v>6</v>
      </c>
      <c r="K175">
        <v>5</v>
      </c>
      <c r="L175">
        <v>8</v>
      </c>
      <c r="M175" s="14">
        <f>SUM(B175:L175)</f>
        <v>52</v>
      </c>
      <c r="N175" s="16">
        <f>M175/M181</f>
        <v>5.3388090349075976E-2</v>
      </c>
      <c r="O175" s="16">
        <f>M175/(M181-M178-M180)</f>
        <v>5.5378061767838126E-2</v>
      </c>
      <c r="P175" s="5">
        <v>1.3555144793592114E-2</v>
      </c>
      <c r="Q175" s="38">
        <f>L175/(L181-L178-L180)</f>
        <v>6.6666666666666666E-2</v>
      </c>
      <c r="R175" s="14"/>
      <c r="S175" s="11" t="s">
        <v>35</v>
      </c>
      <c r="T175" s="16">
        <f t="shared" si="66"/>
        <v>1.3555144793592114E-2</v>
      </c>
      <c r="U175" s="73">
        <f t="shared" si="67"/>
        <v>5.5378061767838126E-2</v>
      </c>
      <c r="V175" s="73">
        <f>Q175</f>
        <v>6.6666666666666666E-2</v>
      </c>
    </row>
    <row r="176" spans="1:22">
      <c r="A176" s="11" t="s">
        <v>19</v>
      </c>
      <c r="B176">
        <v>0</v>
      </c>
      <c r="C176">
        <v>0</v>
      </c>
      <c r="D176">
        <v>0</v>
      </c>
      <c r="E176">
        <v>1</v>
      </c>
      <c r="F176">
        <v>1</v>
      </c>
      <c r="G176">
        <v>2</v>
      </c>
      <c r="H176">
        <v>2</v>
      </c>
      <c r="I176">
        <v>1</v>
      </c>
      <c r="J176">
        <v>0</v>
      </c>
      <c r="K176">
        <v>1</v>
      </c>
      <c r="L176">
        <v>2</v>
      </c>
      <c r="M176" s="14">
        <f t="shared" si="65"/>
        <v>10</v>
      </c>
      <c r="N176" s="16">
        <f>M176/M181</f>
        <v>1.0266940451745379E-2</v>
      </c>
      <c r="O176" s="16">
        <f>M176/(M181-M178-M180)</f>
        <v>1.0649627263045794E-2</v>
      </c>
      <c r="P176" s="5">
        <v>5.5452865064695009E-3</v>
      </c>
      <c r="Q176" s="38">
        <f>L176/(L181-L178-L180)</f>
        <v>1.6666666666666666E-2</v>
      </c>
      <c r="R176" s="14"/>
      <c r="S176" s="11" t="s">
        <v>19</v>
      </c>
      <c r="T176" s="16">
        <f t="shared" si="66"/>
        <v>5.5452865064695009E-3</v>
      </c>
      <c r="U176" s="73">
        <f t="shared" si="67"/>
        <v>1.0649627263045794E-2</v>
      </c>
      <c r="V176" s="73">
        <f t="shared" si="68"/>
        <v>1.6666666666666666E-2</v>
      </c>
    </row>
    <row r="177" spans="1:22">
      <c r="A177" s="11" t="s">
        <v>22</v>
      </c>
      <c r="B177">
        <v>1</v>
      </c>
      <c r="C177">
        <v>2</v>
      </c>
      <c r="D177">
        <v>0</v>
      </c>
      <c r="E177">
        <v>1</v>
      </c>
      <c r="F177">
        <v>3</v>
      </c>
      <c r="G177">
        <v>3</v>
      </c>
      <c r="H177">
        <v>1</v>
      </c>
      <c r="I177">
        <v>4</v>
      </c>
      <c r="J177">
        <v>3</v>
      </c>
      <c r="K177">
        <v>2</v>
      </c>
      <c r="L177">
        <v>2</v>
      </c>
      <c r="M177" s="14">
        <f t="shared" si="65"/>
        <v>22</v>
      </c>
      <c r="N177" s="16">
        <f>M177/M181</f>
        <v>2.2587268993839837E-2</v>
      </c>
      <c r="O177" s="16">
        <f>M177/(M181-M178-M180)</f>
        <v>2.3429179978700747E-2</v>
      </c>
      <c r="P177" s="5">
        <v>1.9716574245224893E-2</v>
      </c>
      <c r="Q177" s="38">
        <f>L177/(L181-L178-L180)</f>
        <v>1.6666666666666666E-2</v>
      </c>
      <c r="R177" s="14"/>
      <c r="S177" s="11" t="s">
        <v>22</v>
      </c>
      <c r="T177" s="16">
        <f t="shared" si="66"/>
        <v>1.9716574245224893E-2</v>
      </c>
      <c r="U177" s="73">
        <f t="shared" si="67"/>
        <v>2.3429179978700747E-2</v>
      </c>
      <c r="V177" s="73">
        <f t="shared" si="68"/>
        <v>1.6666666666666666E-2</v>
      </c>
    </row>
    <row r="178" spans="1:22">
      <c r="A178" s="11" t="s">
        <v>20</v>
      </c>
      <c r="B178">
        <v>0</v>
      </c>
      <c r="C178">
        <v>0</v>
      </c>
      <c r="D178">
        <v>0</v>
      </c>
      <c r="E178">
        <v>1</v>
      </c>
      <c r="F178">
        <v>5</v>
      </c>
      <c r="G178">
        <v>4</v>
      </c>
      <c r="H178">
        <v>3</v>
      </c>
      <c r="I178">
        <v>3</v>
      </c>
      <c r="J178">
        <v>2</v>
      </c>
      <c r="K178">
        <v>4</v>
      </c>
      <c r="L178">
        <v>6</v>
      </c>
      <c r="M178" s="14">
        <f t="shared" si="65"/>
        <v>28</v>
      </c>
      <c r="N178" s="16">
        <f>M178/M181</f>
        <v>2.8747433264887063E-2</v>
      </c>
      <c r="O178" s="16"/>
      <c r="P178" s="5"/>
      <c r="Q178" s="38"/>
      <c r="R178" s="14"/>
      <c r="S178" s="11" t="s">
        <v>21</v>
      </c>
      <c r="T178" s="16">
        <f>P179</f>
        <v>1.2322858903265558E-3</v>
      </c>
      <c r="U178" s="73">
        <f>O179</f>
        <v>7.4547390841320556E-3</v>
      </c>
      <c r="V178" s="73">
        <f>Q179</f>
        <v>0</v>
      </c>
    </row>
    <row r="179" spans="1:22">
      <c r="A179" s="11" t="s">
        <v>21</v>
      </c>
      <c r="B179">
        <v>0</v>
      </c>
      <c r="C179">
        <v>1</v>
      </c>
      <c r="D179">
        <v>0</v>
      </c>
      <c r="E179">
        <v>1</v>
      </c>
      <c r="F179">
        <v>0</v>
      </c>
      <c r="G179">
        <v>3</v>
      </c>
      <c r="H179">
        <v>2</v>
      </c>
      <c r="I179">
        <v>0</v>
      </c>
      <c r="J179">
        <v>0</v>
      </c>
      <c r="K179">
        <v>0</v>
      </c>
      <c r="L179">
        <v>0</v>
      </c>
      <c r="M179" s="14">
        <f t="shared" si="65"/>
        <v>7</v>
      </c>
      <c r="N179" s="16">
        <f>M179/M181</f>
        <v>7.1868583162217657E-3</v>
      </c>
      <c r="O179" s="16">
        <f>M179/(M181-M178-M180)</f>
        <v>7.4547390841320556E-3</v>
      </c>
      <c r="P179" s="5">
        <v>1.2322858903265558E-3</v>
      </c>
      <c r="Q179" s="38">
        <f>L179/(L181-L178-L180)</f>
        <v>0</v>
      </c>
      <c r="R179" s="14"/>
      <c r="S179" s="14"/>
      <c r="T179" s="16"/>
      <c r="U179" s="73"/>
      <c r="V179" s="73"/>
    </row>
    <row r="180" spans="1:22">
      <c r="A180" s="11" t="s">
        <v>23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3</v>
      </c>
      <c r="H180">
        <v>2</v>
      </c>
      <c r="I180">
        <v>0</v>
      </c>
      <c r="J180">
        <v>0</v>
      </c>
      <c r="K180">
        <v>2</v>
      </c>
      <c r="L180">
        <v>0</v>
      </c>
      <c r="M180" s="14">
        <f t="shared" si="65"/>
        <v>7</v>
      </c>
      <c r="N180" s="16">
        <f>M180/M181</f>
        <v>7.1868583162217657E-3</v>
      </c>
      <c r="O180" s="16"/>
      <c r="P180" s="16"/>
      <c r="Q180" s="38"/>
      <c r="R180" s="14"/>
      <c r="S180" s="14"/>
      <c r="T180" s="16"/>
      <c r="U180" s="73"/>
      <c r="V180" s="73"/>
    </row>
    <row r="181" spans="1:22">
      <c r="A181" s="26" t="s">
        <v>24</v>
      </c>
      <c r="B181" s="27">
        <f t="shared" ref="B181:M181" si="69">SUM(B171:B180)</f>
        <v>26</v>
      </c>
      <c r="C181" s="27">
        <f t="shared" si="69"/>
        <v>36</v>
      </c>
      <c r="D181" s="27">
        <f t="shared" si="69"/>
        <v>10</v>
      </c>
      <c r="E181" s="27">
        <f t="shared" si="69"/>
        <v>86</v>
      </c>
      <c r="F181" s="27">
        <f t="shared" si="69"/>
        <v>96</v>
      </c>
      <c r="G181" s="27">
        <f t="shared" si="69"/>
        <v>209</v>
      </c>
      <c r="H181" s="27">
        <f t="shared" si="69"/>
        <v>96</v>
      </c>
      <c r="I181" s="27">
        <f t="shared" si="69"/>
        <v>119</v>
      </c>
      <c r="J181" s="27">
        <f t="shared" si="69"/>
        <v>63</v>
      </c>
      <c r="K181" s="27">
        <f t="shared" si="69"/>
        <v>107</v>
      </c>
      <c r="L181" s="27">
        <f t="shared" si="69"/>
        <v>126</v>
      </c>
      <c r="M181" s="18">
        <f t="shared" si="69"/>
        <v>974</v>
      </c>
      <c r="N181" s="18"/>
      <c r="O181" s="18"/>
      <c r="P181" s="28"/>
      <c r="Q181" s="41"/>
      <c r="R181" s="18"/>
      <c r="S181" s="18"/>
      <c r="T181" s="28"/>
      <c r="U181" s="74"/>
      <c r="V181" s="74"/>
    </row>
    <row r="182" spans="1:2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6"/>
      <c r="Q182" s="40"/>
      <c r="R182" s="14"/>
      <c r="S182" s="14"/>
      <c r="T182" s="16"/>
      <c r="U182" s="73"/>
      <c r="V182" s="73"/>
    </row>
    <row r="183" spans="1:22" ht="17" thickBot="1">
      <c r="A183" s="18" t="s">
        <v>77</v>
      </c>
      <c r="B183" s="12">
        <v>2008</v>
      </c>
      <c r="C183" s="12">
        <v>2009</v>
      </c>
      <c r="D183" s="12">
        <v>2010</v>
      </c>
      <c r="E183" s="12">
        <v>2011</v>
      </c>
      <c r="F183" s="12">
        <v>2012</v>
      </c>
      <c r="G183" s="12">
        <v>2013</v>
      </c>
      <c r="H183" s="12">
        <v>2014</v>
      </c>
      <c r="I183" s="12">
        <v>2015</v>
      </c>
      <c r="J183" s="12">
        <v>2016</v>
      </c>
      <c r="K183" s="12">
        <v>2017</v>
      </c>
      <c r="L183" s="12">
        <v>2018</v>
      </c>
      <c r="M183" s="12" t="s">
        <v>24</v>
      </c>
      <c r="N183" s="12" t="s">
        <v>25</v>
      </c>
      <c r="O183" s="12" t="s">
        <v>26</v>
      </c>
      <c r="P183" s="22" t="s">
        <v>27</v>
      </c>
      <c r="Q183" s="37" t="s">
        <v>86</v>
      </c>
      <c r="R183" s="14"/>
      <c r="S183" s="22" t="s">
        <v>6</v>
      </c>
      <c r="T183" s="22" t="s">
        <v>27</v>
      </c>
      <c r="U183" s="22" t="s">
        <v>89</v>
      </c>
      <c r="V183" s="22" t="s">
        <v>90</v>
      </c>
    </row>
    <row r="184" spans="1:22">
      <c r="A184" s="11" t="s">
        <v>15</v>
      </c>
      <c r="B184">
        <v>9</v>
      </c>
      <c r="C184">
        <v>12</v>
      </c>
      <c r="D184">
        <v>7</v>
      </c>
      <c r="E184">
        <v>17</v>
      </c>
      <c r="F184">
        <v>12</v>
      </c>
      <c r="G184">
        <v>12</v>
      </c>
      <c r="H184">
        <v>6</v>
      </c>
      <c r="I184">
        <v>3</v>
      </c>
      <c r="J184">
        <v>2</v>
      </c>
      <c r="K184">
        <v>7</v>
      </c>
      <c r="L184">
        <v>3</v>
      </c>
      <c r="M184" s="14">
        <f t="shared" ref="M184:M193" si="70">SUM(B184:L184)</f>
        <v>90</v>
      </c>
      <c r="N184" s="16">
        <f>M184/M194</f>
        <v>6.3694267515923567E-2</v>
      </c>
      <c r="O184" s="16">
        <f>M184/(M194-M191-M193)</f>
        <v>6.6127847171197643E-2</v>
      </c>
      <c r="P184" s="5">
        <v>0.21127579192095322</v>
      </c>
      <c r="Q184" s="38">
        <f>L184/(L194-L191-L193)</f>
        <v>1.8987341772151899E-2</v>
      </c>
      <c r="R184" s="14"/>
      <c r="S184" s="11" t="s">
        <v>15</v>
      </c>
      <c r="T184" s="16">
        <f t="shared" ref="T184:T190" si="71">P184</f>
        <v>0.21127579192095322</v>
      </c>
      <c r="U184" s="73">
        <f t="shared" ref="U184:U190" si="72">O184</f>
        <v>6.6127847171197643E-2</v>
      </c>
      <c r="V184" s="73">
        <f t="shared" ref="V184:V190" si="73">Q184</f>
        <v>1.8987341772151899E-2</v>
      </c>
    </row>
    <row r="185" spans="1:22">
      <c r="A185" s="11" t="s">
        <v>16</v>
      </c>
      <c r="B185">
        <v>2</v>
      </c>
      <c r="C185">
        <v>1</v>
      </c>
      <c r="E185">
        <v>1</v>
      </c>
      <c r="F185">
        <v>8</v>
      </c>
      <c r="G185">
        <v>6</v>
      </c>
      <c r="H185">
        <v>2</v>
      </c>
      <c r="I185">
        <v>1</v>
      </c>
      <c r="J185">
        <v>6</v>
      </c>
      <c r="K185">
        <v>4</v>
      </c>
      <c r="L185">
        <v>2</v>
      </c>
      <c r="M185" s="14">
        <f t="shared" si="70"/>
        <v>33</v>
      </c>
      <c r="N185" s="16">
        <f>M185/M194</f>
        <v>2.3354564755838639E-2</v>
      </c>
      <c r="O185" s="16">
        <f>M185/(M194-M191-M193)</f>
        <v>2.4246877296105803E-2</v>
      </c>
      <c r="P185" s="5">
        <v>9.0090090090090089E-3</v>
      </c>
      <c r="Q185" s="38">
        <f>L185/(L194-L191-L193)</f>
        <v>1.2658227848101266E-2</v>
      </c>
      <c r="R185" s="14"/>
      <c r="S185" s="11" t="s">
        <v>16</v>
      </c>
      <c r="T185" s="16">
        <f t="shared" si="71"/>
        <v>9.0090090090090089E-3</v>
      </c>
      <c r="U185" s="73">
        <f t="shared" si="72"/>
        <v>2.4246877296105803E-2</v>
      </c>
      <c r="V185" s="73">
        <f t="shared" si="73"/>
        <v>1.2658227848101266E-2</v>
      </c>
    </row>
    <row r="186" spans="1:22">
      <c r="A186" s="11" t="s">
        <v>17</v>
      </c>
      <c r="B186">
        <v>64</v>
      </c>
      <c r="C186">
        <v>66</v>
      </c>
      <c r="D186">
        <v>85</v>
      </c>
      <c r="E186">
        <v>135</v>
      </c>
      <c r="F186">
        <v>85</v>
      </c>
      <c r="G186">
        <v>71</v>
      </c>
      <c r="H186">
        <v>91</v>
      </c>
      <c r="I186">
        <v>65</v>
      </c>
      <c r="J186">
        <v>112</v>
      </c>
      <c r="K186">
        <v>121</v>
      </c>
      <c r="L186">
        <v>137</v>
      </c>
      <c r="M186" s="14">
        <f t="shared" si="70"/>
        <v>1032</v>
      </c>
      <c r="N186" s="16">
        <f>M186/M194</f>
        <v>0.73036093418259018</v>
      </c>
      <c r="O186" s="16">
        <f>M186/(M194-M191-M193)</f>
        <v>0.75826598089639974</v>
      </c>
      <c r="P186" s="5">
        <v>0.66172624237140365</v>
      </c>
      <c r="Q186" s="38">
        <f>L186/(L194-L191-L193)</f>
        <v>0.86708860759493667</v>
      </c>
      <c r="R186" s="14"/>
      <c r="S186" s="11" t="s">
        <v>17</v>
      </c>
      <c r="T186" s="16">
        <f t="shared" si="71"/>
        <v>0.66172624237140365</v>
      </c>
      <c r="U186" s="73">
        <f t="shared" si="72"/>
        <v>0.75826598089639974</v>
      </c>
      <c r="V186" s="73">
        <f t="shared" si="73"/>
        <v>0.86708860759493667</v>
      </c>
    </row>
    <row r="187" spans="1:22">
      <c r="A187" s="11" t="s">
        <v>18</v>
      </c>
      <c r="C187">
        <v>1</v>
      </c>
      <c r="D187">
        <v>1</v>
      </c>
      <c r="E187">
        <v>5</v>
      </c>
      <c r="F187">
        <v>1</v>
      </c>
      <c r="G187">
        <v>1</v>
      </c>
      <c r="H187">
        <v>1</v>
      </c>
      <c r="I187">
        <v>3</v>
      </c>
      <c r="J187">
        <v>1</v>
      </c>
      <c r="K187">
        <v>5</v>
      </c>
      <c r="L187">
        <v>1</v>
      </c>
      <c r="M187" s="14">
        <f t="shared" si="70"/>
        <v>20</v>
      </c>
      <c r="N187" s="16">
        <f>M187/M194</f>
        <v>1.4154281670205236E-2</v>
      </c>
      <c r="O187" s="16">
        <f>M187/(M194-M191-M193)</f>
        <v>1.4695077149155033E-2</v>
      </c>
      <c r="P187" s="5">
        <v>1.8889857599535018E-2</v>
      </c>
      <c r="Q187" s="38">
        <f>L187/(L194-L191-L193)</f>
        <v>6.3291139240506328E-3</v>
      </c>
      <c r="R187" s="14"/>
      <c r="S187" s="11" t="s">
        <v>18</v>
      </c>
      <c r="T187" s="16">
        <f t="shared" si="71"/>
        <v>1.8889857599535018E-2</v>
      </c>
      <c r="U187" s="73">
        <f t="shared" si="72"/>
        <v>1.4695077149155033E-2</v>
      </c>
      <c r="V187" s="73">
        <f t="shared" si="73"/>
        <v>6.3291139240506328E-3</v>
      </c>
    </row>
    <row r="188" spans="1:22">
      <c r="A188" s="11" t="s">
        <v>35</v>
      </c>
      <c r="B188">
        <v>1</v>
      </c>
      <c r="C188">
        <v>1</v>
      </c>
      <c r="D188">
        <v>5</v>
      </c>
      <c r="E188">
        <v>9</v>
      </c>
      <c r="F188">
        <v>4</v>
      </c>
      <c r="G188">
        <v>6</v>
      </c>
      <c r="H188">
        <v>10</v>
      </c>
      <c r="I188">
        <v>7</v>
      </c>
      <c r="J188">
        <v>8</v>
      </c>
      <c r="K188">
        <v>11</v>
      </c>
      <c r="L188">
        <v>5</v>
      </c>
      <c r="M188" s="14">
        <f>SUM(B188:L188)</f>
        <v>67</v>
      </c>
      <c r="N188" s="16">
        <f>M188/M194</f>
        <v>4.7416843595187545E-2</v>
      </c>
      <c r="O188" s="16">
        <f>M188/(M194-M191-M193)</f>
        <v>4.9228508449669361E-2</v>
      </c>
      <c r="P188" s="5">
        <v>2.3255813953488372E-2</v>
      </c>
      <c r="Q188" s="38">
        <f>L188/(L194-L191-L193)</f>
        <v>3.1645569620253167E-2</v>
      </c>
      <c r="R188" s="14"/>
      <c r="S188" s="11" t="s">
        <v>35</v>
      </c>
      <c r="T188" s="16">
        <f t="shared" si="71"/>
        <v>2.3255813953488372E-2</v>
      </c>
      <c r="U188" s="73">
        <f t="shared" si="72"/>
        <v>4.9228508449669361E-2</v>
      </c>
      <c r="V188" s="73">
        <f>Q188</f>
        <v>3.1645569620253167E-2</v>
      </c>
    </row>
    <row r="189" spans="1:22">
      <c r="A189" s="11" t="s">
        <v>19</v>
      </c>
      <c r="B189">
        <v>4</v>
      </c>
      <c r="C189">
        <v>3</v>
      </c>
      <c r="D189">
        <v>6</v>
      </c>
      <c r="E189">
        <v>12</v>
      </c>
      <c r="F189">
        <v>16</v>
      </c>
      <c r="G189">
        <v>7</v>
      </c>
      <c r="H189">
        <v>2</v>
      </c>
      <c r="I189">
        <v>5</v>
      </c>
      <c r="J189">
        <v>4</v>
      </c>
      <c r="K189">
        <v>4</v>
      </c>
      <c r="L189">
        <v>6</v>
      </c>
      <c r="M189" s="14">
        <f t="shared" si="70"/>
        <v>69</v>
      </c>
      <c r="N189" s="16">
        <f>M189/M194</f>
        <v>4.8832271762208071E-2</v>
      </c>
      <c r="O189" s="16">
        <f>M189/(M194-M191-M193)</f>
        <v>5.0698016164584865E-2</v>
      </c>
      <c r="P189" s="5">
        <v>3.6907875617553036E-2</v>
      </c>
      <c r="Q189" s="38">
        <f>L189/(L194-L191-L193)</f>
        <v>3.7974683544303799E-2</v>
      </c>
      <c r="R189" s="14"/>
      <c r="S189" s="11" t="s">
        <v>19</v>
      </c>
      <c r="T189" s="16">
        <f t="shared" si="71"/>
        <v>3.6907875617553036E-2</v>
      </c>
      <c r="U189" s="73">
        <f t="shared" si="72"/>
        <v>5.0698016164584865E-2</v>
      </c>
      <c r="V189" s="73">
        <f t="shared" si="73"/>
        <v>3.7974683544303799E-2</v>
      </c>
    </row>
    <row r="190" spans="1:22">
      <c r="A190" s="11" t="s">
        <v>22</v>
      </c>
      <c r="B190">
        <v>1</v>
      </c>
      <c r="C190">
        <v>3</v>
      </c>
      <c r="D190">
        <v>3</v>
      </c>
      <c r="E190">
        <v>5</v>
      </c>
      <c r="F190">
        <v>2</v>
      </c>
      <c r="G190">
        <v>6</v>
      </c>
      <c r="H190">
        <v>3</v>
      </c>
      <c r="I190">
        <v>1</v>
      </c>
      <c r="J190">
        <v>5</v>
      </c>
      <c r="K190">
        <v>10</v>
      </c>
      <c r="L190">
        <v>4</v>
      </c>
      <c r="M190" s="14">
        <f t="shared" si="70"/>
        <v>43</v>
      </c>
      <c r="N190" s="16">
        <f>M190/M194</f>
        <v>3.0431705590941261E-2</v>
      </c>
      <c r="O190" s="16">
        <f>M190/(M194-M191-M193)</f>
        <v>3.1594415870683318E-2</v>
      </c>
      <c r="P190" s="5">
        <v>2.2377215925603024E-2</v>
      </c>
      <c r="Q190" s="38">
        <f>L190/(L194-L191-L193)</f>
        <v>2.5316455696202531E-2</v>
      </c>
      <c r="R190" s="14"/>
      <c r="S190" s="11" t="s">
        <v>22</v>
      </c>
      <c r="T190" s="16">
        <f t="shared" si="71"/>
        <v>2.2377215925603024E-2</v>
      </c>
      <c r="U190" s="73">
        <f t="shared" si="72"/>
        <v>3.1594415870683318E-2</v>
      </c>
      <c r="V190" s="73">
        <f t="shared" si="73"/>
        <v>2.5316455696202531E-2</v>
      </c>
    </row>
    <row r="191" spans="1:22">
      <c r="A191" s="11" t="s">
        <v>20</v>
      </c>
      <c r="D191">
        <v>2</v>
      </c>
      <c r="E191">
        <v>3</v>
      </c>
      <c r="F191">
        <v>3</v>
      </c>
      <c r="H191">
        <v>3</v>
      </c>
      <c r="I191">
        <v>1</v>
      </c>
      <c r="J191">
        <v>2</v>
      </c>
      <c r="K191">
        <v>3</v>
      </c>
      <c r="L191">
        <v>3</v>
      </c>
      <c r="M191" s="14">
        <f t="shared" si="70"/>
        <v>20</v>
      </c>
      <c r="N191" s="16">
        <f>M191/M194</f>
        <v>1.4154281670205236E-2</v>
      </c>
      <c r="O191" s="16"/>
      <c r="P191" s="5"/>
      <c r="Q191" s="38"/>
      <c r="R191" s="14"/>
      <c r="S191" s="11" t="s">
        <v>21</v>
      </c>
      <c r="T191" s="16">
        <f>P192</f>
        <v>2.906131938390003E-3</v>
      </c>
      <c r="U191" s="73">
        <f>O192</f>
        <v>5.1432770022042619E-3</v>
      </c>
      <c r="V191" s="73">
        <f>Q192</f>
        <v>0</v>
      </c>
    </row>
    <row r="192" spans="1:22">
      <c r="A192" s="11" t="s">
        <v>21</v>
      </c>
      <c r="B192">
        <v>2</v>
      </c>
      <c r="C192">
        <v>1</v>
      </c>
      <c r="D192">
        <v>1</v>
      </c>
      <c r="F192">
        <v>1</v>
      </c>
      <c r="J192">
        <v>2</v>
      </c>
      <c r="M192" s="14">
        <f t="shared" si="70"/>
        <v>7</v>
      </c>
      <c r="N192" s="16">
        <f>M192/M194</f>
        <v>4.953998584571833E-3</v>
      </c>
      <c r="O192" s="16">
        <f>M192/(M194-M191-M193)</f>
        <v>5.1432770022042619E-3</v>
      </c>
      <c r="P192" s="5">
        <v>2.906131938390003E-3</v>
      </c>
      <c r="Q192" s="38">
        <f>L192/(L194-L191-L193)</f>
        <v>0</v>
      </c>
      <c r="R192" s="14"/>
      <c r="S192" s="14"/>
      <c r="T192" s="16"/>
      <c r="U192" s="73"/>
      <c r="V192" s="73"/>
    </row>
    <row r="193" spans="1:22">
      <c r="A193" s="11" t="s">
        <v>23</v>
      </c>
      <c r="C193">
        <v>3</v>
      </c>
      <c r="D193">
        <v>7</v>
      </c>
      <c r="E193">
        <v>4</v>
      </c>
      <c r="F193">
        <v>5</v>
      </c>
      <c r="G193">
        <v>3</v>
      </c>
      <c r="H193">
        <v>5</v>
      </c>
      <c r="K193">
        <v>2</v>
      </c>
      <c r="L193">
        <v>3</v>
      </c>
      <c r="M193" s="14">
        <f t="shared" si="70"/>
        <v>32</v>
      </c>
      <c r="N193" s="16">
        <f>M193/M194</f>
        <v>2.264685067232838E-2</v>
      </c>
      <c r="O193" s="16"/>
      <c r="P193" s="16"/>
      <c r="Q193" s="38"/>
      <c r="R193" s="14"/>
      <c r="S193" s="14"/>
      <c r="T193" s="16"/>
      <c r="U193" s="73"/>
      <c r="V193" s="73"/>
    </row>
    <row r="194" spans="1:22">
      <c r="A194" s="26" t="s">
        <v>24</v>
      </c>
      <c r="B194" s="27">
        <f t="shared" ref="B194:M194" si="74">SUM(B184:B193)</f>
        <v>83</v>
      </c>
      <c r="C194" s="27">
        <f t="shared" si="74"/>
        <v>91</v>
      </c>
      <c r="D194" s="27">
        <f t="shared" si="74"/>
        <v>117</v>
      </c>
      <c r="E194" s="27">
        <f t="shared" si="74"/>
        <v>191</v>
      </c>
      <c r="F194" s="27">
        <f t="shared" si="74"/>
        <v>137</v>
      </c>
      <c r="G194" s="27">
        <f t="shared" si="74"/>
        <v>112</v>
      </c>
      <c r="H194" s="27">
        <f t="shared" si="74"/>
        <v>123</v>
      </c>
      <c r="I194" s="27">
        <f t="shared" si="74"/>
        <v>86</v>
      </c>
      <c r="J194" s="27">
        <f t="shared" si="74"/>
        <v>142</v>
      </c>
      <c r="K194" s="27">
        <f t="shared" si="74"/>
        <v>167</v>
      </c>
      <c r="L194" s="27">
        <f t="shared" si="74"/>
        <v>164</v>
      </c>
      <c r="M194" s="18">
        <f t="shared" si="74"/>
        <v>1413</v>
      </c>
      <c r="N194" s="18"/>
      <c r="O194" s="18"/>
      <c r="P194" s="28"/>
      <c r="Q194" s="39"/>
      <c r="R194" s="18"/>
      <c r="S194" s="18"/>
      <c r="T194" s="28"/>
      <c r="U194" s="74"/>
      <c r="V194" s="74"/>
    </row>
    <row r="195" spans="1:2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6"/>
      <c r="Q195" s="40"/>
      <c r="R195" s="14"/>
      <c r="S195" s="14"/>
      <c r="T195" s="16"/>
      <c r="U195" s="73"/>
      <c r="V195" s="73"/>
    </row>
    <row r="196" spans="1:22" ht="17" thickBot="1">
      <c r="A196" s="18" t="s">
        <v>78</v>
      </c>
      <c r="B196" s="12">
        <v>2008</v>
      </c>
      <c r="C196" s="12">
        <v>2009</v>
      </c>
      <c r="D196" s="12">
        <v>2010</v>
      </c>
      <c r="E196" s="12">
        <v>2011</v>
      </c>
      <c r="F196" s="12">
        <v>2012</v>
      </c>
      <c r="G196" s="12">
        <v>2013</v>
      </c>
      <c r="H196" s="12">
        <v>2014</v>
      </c>
      <c r="I196" s="12">
        <v>2015</v>
      </c>
      <c r="J196" s="12">
        <v>2016</v>
      </c>
      <c r="K196" s="12">
        <v>2017</v>
      </c>
      <c r="L196" s="12">
        <v>2018</v>
      </c>
      <c r="M196" s="12" t="s">
        <v>24</v>
      </c>
      <c r="N196" s="12" t="s">
        <v>25</v>
      </c>
      <c r="O196" s="12" t="s">
        <v>26</v>
      </c>
      <c r="P196" s="22" t="s">
        <v>27</v>
      </c>
      <c r="Q196" s="37" t="s">
        <v>86</v>
      </c>
      <c r="R196" s="14"/>
      <c r="S196" s="22" t="s">
        <v>6</v>
      </c>
      <c r="T196" s="22" t="s">
        <v>27</v>
      </c>
      <c r="U196" s="22" t="s">
        <v>89</v>
      </c>
      <c r="V196" s="22" t="s">
        <v>90</v>
      </c>
    </row>
    <row r="197" spans="1:22">
      <c r="A197" s="11" t="s">
        <v>15</v>
      </c>
      <c r="B197">
        <v>22</v>
      </c>
      <c r="C197">
        <v>33</v>
      </c>
      <c r="D197">
        <v>35</v>
      </c>
      <c r="E197">
        <v>49</v>
      </c>
      <c r="F197">
        <v>38</v>
      </c>
      <c r="G197">
        <v>28</v>
      </c>
      <c r="H197">
        <v>23</v>
      </c>
      <c r="I197">
        <v>15</v>
      </c>
      <c r="J197">
        <v>7</v>
      </c>
      <c r="K197">
        <v>23</v>
      </c>
      <c r="L197">
        <v>17</v>
      </c>
      <c r="M197" s="14">
        <f t="shared" ref="M197:M206" si="75">SUM(B197:L197)</f>
        <v>290</v>
      </c>
      <c r="N197" s="16">
        <f>M197/M207</f>
        <v>5.7734421660362335E-2</v>
      </c>
      <c r="O197" s="16">
        <f>M197/(M207-M204-M206)</f>
        <v>5.8656957928802586E-2</v>
      </c>
      <c r="P197" s="5">
        <v>0.18590335487842413</v>
      </c>
      <c r="Q197" s="38">
        <f>L197/(L207-L204-L206)</f>
        <v>3.1835205992509365E-2</v>
      </c>
      <c r="R197" s="14"/>
      <c r="S197" s="11" t="s">
        <v>15</v>
      </c>
      <c r="T197" s="16">
        <f t="shared" ref="T197:T203" si="76">P197</f>
        <v>0.18590335487842413</v>
      </c>
      <c r="U197" s="73">
        <f t="shared" ref="U197:U203" si="77">O197</f>
        <v>5.8656957928802586E-2</v>
      </c>
      <c r="V197" s="73">
        <f t="shared" ref="V197:V203" si="78">Q197</f>
        <v>3.1835205992509365E-2</v>
      </c>
    </row>
    <row r="198" spans="1:22">
      <c r="A198" s="11" t="s">
        <v>16</v>
      </c>
      <c r="B198">
        <v>15</v>
      </c>
      <c r="C198">
        <v>13</v>
      </c>
      <c r="D198">
        <v>10</v>
      </c>
      <c r="E198">
        <v>22</v>
      </c>
      <c r="F198">
        <v>27</v>
      </c>
      <c r="G198">
        <v>24</v>
      </c>
      <c r="H198">
        <v>9</v>
      </c>
      <c r="I198">
        <v>9</v>
      </c>
      <c r="J198">
        <v>19</v>
      </c>
      <c r="K198">
        <v>14</v>
      </c>
      <c r="L198">
        <v>19</v>
      </c>
      <c r="M198" s="14">
        <f t="shared" si="75"/>
        <v>181</v>
      </c>
      <c r="N198" s="16">
        <f>M198/M207</f>
        <v>3.6034242484570975E-2</v>
      </c>
      <c r="O198" s="16">
        <f>M198/(M207-M204-M206)</f>
        <v>3.6610032362459549E-2</v>
      </c>
      <c r="P198" s="5">
        <v>9.2336103416435829E-3</v>
      </c>
      <c r="Q198" s="38">
        <f>L198/(L207-L204-L206)</f>
        <v>3.5580524344569285E-2</v>
      </c>
      <c r="R198" s="14"/>
      <c r="S198" s="11" t="s">
        <v>16</v>
      </c>
      <c r="T198" s="16">
        <f t="shared" si="76"/>
        <v>9.2336103416435829E-3</v>
      </c>
      <c r="U198" s="73">
        <f t="shared" si="77"/>
        <v>3.6610032362459549E-2</v>
      </c>
      <c r="V198" s="73">
        <f t="shared" si="78"/>
        <v>3.5580524344569285E-2</v>
      </c>
    </row>
    <row r="199" spans="1:22">
      <c r="A199" s="11" t="s">
        <v>17</v>
      </c>
      <c r="B199">
        <v>244</v>
      </c>
      <c r="C199">
        <v>256</v>
      </c>
      <c r="D199">
        <v>305</v>
      </c>
      <c r="E199">
        <v>470</v>
      </c>
      <c r="F199">
        <v>311</v>
      </c>
      <c r="G199">
        <v>261</v>
      </c>
      <c r="H199">
        <v>209</v>
      </c>
      <c r="I199">
        <v>203</v>
      </c>
      <c r="J199">
        <v>306</v>
      </c>
      <c r="K199">
        <v>373</v>
      </c>
      <c r="L199">
        <v>394</v>
      </c>
      <c r="M199" s="14">
        <f t="shared" si="75"/>
        <v>3332</v>
      </c>
      <c r="N199" s="16">
        <f>M199/M207</f>
        <v>0.66334859645630107</v>
      </c>
      <c r="O199" s="16">
        <f>M199/(M207-M204-M206)</f>
        <v>0.67394822006472488</v>
      </c>
      <c r="P199" s="5">
        <v>0.68451831332717761</v>
      </c>
      <c r="Q199" s="38">
        <f>L199/(L207-L204-L206)</f>
        <v>0.73782771535580527</v>
      </c>
      <c r="R199" s="14"/>
      <c r="S199" s="11" t="s">
        <v>17</v>
      </c>
      <c r="T199" s="16">
        <f t="shared" si="76"/>
        <v>0.68451831332717761</v>
      </c>
      <c r="U199" s="73">
        <f t="shared" si="77"/>
        <v>0.67394822006472488</v>
      </c>
      <c r="V199" s="73">
        <f t="shared" si="78"/>
        <v>0.73782771535580527</v>
      </c>
    </row>
    <row r="200" spans="1:22">
      <c r="A200" s="11" t="s">
        <v>18</v>
      </c>
      <c r="B200">
        <v>5</v>
      </c>
      <c r="C200">
        <v>5</v>
      </c>
      <c r="D200">
        <v>8</v>
      </c>
      <c r="E200">
        <v>14</v>
      </c>
      <c r="F200">
        <v>10</v>
      </c>
      <c r="G200">
        <v>11</v>
      </c>
      <c r="H200">
        <v>5</v>
      </c>
      <c r="I200">
        <v>17</v>
      </c>
      <c r="J200">
        <v>14</v>
      </c>
      <c r="K200">
        <v>18</v>
      </c>
      <c r="L200">
        <v>8</v>
      </c>
      <c r="M200" s="14">
        <f t="shared" si="75"/>
        <v>115</v>
      </c>
      <c r="N200" s="16">
        <f>M200/M207</f>
        <v>2.2894684451522995E-2</v>
      </c>
      <c r="O200" s="16">
        <f>M200/(M207-M204-M206)</f>
        <v>2.3260517799352752E-2</v>
      </c>
      <c r="P200" s="5">
        <v>1.4158202523853494E-2</v>
      </c>
      <c r="Q200" s="38">
        <f>L200/(L207-L204-L206)</f>
        <v>1.4981273408239701E-2</v>
      </c>
      <c r="R200" s="14"/>
      <c r="S200" s="11" t="s">
        <v>18</v>
      </c>
      <c r="T200" s="16">
        <f t="shared" si="76"/>
        <v>1.4158202523853494E-2</v>
      </c>
      <c r="U200" s="73">
        <f t="shared" si="77"/>
        <v>2.3260517799352752E-2</v>
      </c>
      <c r="V200" s="73">
        <f t="shared" si="78"/>
        <v>1.4981273408239701E-2</v>
      </c>
    </row>
    <row r="201" spans="1:22">
      <c r="A201" s="11" t="s">
        <v>35</v>
      </c>
      <c r="B201">
        <v>2</v>
      </c>
      <c r="C201">
        <v>5</v>
      </c>
      <c r="D201">
        <v>17</v>
      </c>
      <c r="E201">
        <v>11</v>
      </c>
      <c r="F201">
        <v>8</v>
      </c>
      <c r="G201">
        <v>17</v>
      </c>
      <c r="H201">
        <v>20</v>
      </c>
      <c r="I201">
        <v>15</v>
      </c>
      <c r="J201">
        <v>18</v>
      </c>
      <c r="K201">
        <v>36</v>
      </c>
      <c r="L201">
        <v>22</v>
      </c>
      <c r="M201" s="14">
        <f>SUM(B201:L201)</f>
        <v>171</v>
      </c>
      <c r="N201" s="16">
        <f>M201/M207</f>
        <v>3.4043400358351586E-2</v>
      </c>
      <c r="O201" s="16">
        <f>M201/(M207-M204-M206)</f>
        <v>3.4587378640776698E-2</v>
      </c>
      <c r="P201" s="5">
        <v>2.2160664819944598E-2</v>
      </c>
      <c r="Q201" s="38">
        <f>L201/(L207-L204-L206)</f>
        <v>4.1198501872659173E-2</v>
      </c>
      <c r="R201" s="14"/>
      <c r="S201" s="11" t="s">
        <v>35</v>
      </c>
      <c r="T201" s="16">
        <f t="shared" si="76"/>
        <v>2.2160664819944598E-2</v>
      </c>
      <c r="U201" s="73">
        <f t="shared" si="77"/>
        <v>3.4587378640776698E-2</v>
      </c>
      <c r="V201" s="73">
        <f>Q201</f>
        <v>4.1198501872659173E-2</v>
      </c>
    </row>
    <row r="202" spans="1:22">
      <c r="A202" s="11" t="s">
        <v>19</v>
      </c>
      <c r="B202">
        <v>33</v>
      </c>
      <c r="C202">
        <v>48</v>
      </c>
      <c r="D202">
        <v>53</v>
      </c>
      <c r="E202">
        <v>74</v>
      </c>
      <c r="F202">
        <v>82</v>
      </c>
      <c r="G202">
        <v>57</v>
      </c>
      <c r="H202">
        <v>36</v>
      </c>
      <c r="I202">
        <v>35</v>
      </c>
      <c r="J202">
        <v>47</v>
      </c>
      <c r="K202">
        <v>41</v>
      </c>
      <c r="L202">
        <v>43</v>
      </c>
      <c r="M202" s="14">
        <f t="shared" si="75"/>
        <v>549</v>
      </c>
      <c r="N202" s="16">
        <f>M202/M207</f>
        <v>0.10929723272944455</v>
      </c>
      <c r="O202" s="16">
        <f>M202/(M207-M204-M206)</f>
        <v>0.11104368932038836</v>
      </c>
      <c r="P202" s="5">
        <v>4.339796860572484E-2</v>
      </c>
      <c r="Q202" s="38">
        <f>L202/(L207-L204-L206)</f>
        <v>8.0524344569288392E-2</v>
      </c>
      <c r="R202" s="14"/>
      <c r="S202" s="11" t="s">
        <v>19</v>
      </c>
      <c r="T202" s="16">
        <f t="shared" si="76"/>
        <v>4.339796860572484E-2</v>
      </c>
      <c r="U202" s="73">
        <f t="shared" si="77"/>
        <v>0.11104368932038836</v>
      </c>
      <c r="V202" s="73">
        <f t="shared" si="78"/>
        <v>8.0524344569288392E-2</v>
      </c>
    </row>
    <row r="203" spans="1:22">
      <c r="A203" s="11" t="s">
        <v>22</v>
      </c>
      <c r="B203">
        <v>21</v>
      </c>
      <c r="C203">
        <v>17</v>
      </c>
      <c r="D203">
        <v>25</v>
      </c>
      <c r="E203">
        <v>38</v>
      </c>
      <c r="F203">
        <v>25</v>
      </c>
      <c r="G203">
        <v>27</v>
      </c>
      <c r="H203">
        <v>25</v>
      </c>
      <c r="I203">
        <v>28</v>
      </c>
      <c r="J203">
        <v>26</v>
      </c>
      <c r="K203">
        <v>34</v>
      </c>
      <c r="L203">
        <v>29</v>
      </c>
      <c r="M203" s="14">
        <f t="shared" si="75"/>
        <v>295</v>
      </c>
      <c r="N203" s="16">
        <f>M203/M207</f>
        <v>5.872984272347203E-2</v>
      </c>
      <c r="O203" s="16">
        <f>M203/(M207-M204-M206)</f>
        <v>5.9668284789644012E-2</v>
      </c>
      <c r="P203" s="5">
        <v>2.4315173899661435E-2</v>
      </c>
      <c r="Q203" s="38">
        <f>L203/(L207-L204-L206)</f>
        <v>5.4307116104868915E-2</v>
      </c>
      <c r="R203" s="14"/>
      <c r="S203" s="11" t="s">
        <v>22</v>
      </c>
      <c r="T203" s="16">
        <f t="shared" si="76"/>
        <v>2.4315173899661435E-2</v>
      </c>
      <c r="U203" s="73">
        <f t="shared" si="77"/>
        <v>5.9668284789644012E-2</v>
      </c>
      <c r="V203" s="73">
        <f t="shared" si="78"/>
        <v>5.4307116104868915E-2</v>
      </c>
    </row>
    <row r="204" spans="1:22">
      <c r="A204" s="11" t="s">
        <v>20</v>
      </c>
      <c r="B204">
        <v>2</v>
      </c>
      <c r="C204">
        <v>4</v>
      </c>
      <c r="D204">
        <v>4</v>
      </c>
      <c r="E204">
        <v>3</v>
      </c>
      <c r="F204">
        <v>5</v>
      </c>
      <c r="G204">
        <v>1</v>
      </c>
      <c r="H204">
        <v>2</v>
      </c>
      <c r="I204">
        <v>5</v>
      </c>
      <c r="J204">
        <v>8</v>
      </c>
      <c r="K204">
        <v>7</v>
      </c>
      <c r="L204">
        <v>4</v>
      </c>
      <c r="M204" s="14">
        <f t="shared" si="75"/>
        <v>45</v>
      </c>
      <c r="N204" s="16">
        <f>M204/M207</f>
        <v>8.9587895679872579E-3</v>
      </c>
      <c r="O204" s="16"/>
      <c r="P204" s="5"/>
      <c r="Q204" s="38"/>
      <c r="R204" s="14"/>
      <c r="S204" s="11" t="s">
        <v>21</v>
      </c>
      <c r="T204" s="16">
        <f>P205</f>
        <v>4.0012311480455524E-3</v>
      </c>
      <c r="U204" s="73">
        <f>O205</f>
        <v>2.2249190938511327E-3</v>
      </c>
      <c r="V204" s="73">
        <f>Q205</f>
        <v>3.7453183520599251E-3</v>
      </c>
    </row>
    <row r="205" spans="1:22">
      <c r="A205" s="11" t="s">
        <v>21</v>
      </c>
      <c r="B205">
        <v>1</v>
      </c>
      <c r="D205">
        <v>1</v>
      </c>
      <c r="E205">
        <v>2</v>
      </c>
      <c r="F205">
        <v>1</v>
      </c>
      <c r="G205">
        <v>2</v>
      </c>
      <c r="I205">
        <v>1</v>
      </c>
      <c r="J205">
        <v>1</v>
      </c>
      <c r="L205">
        <v>2</v>
      </c>
      <c r="M205" s="14">
        <f t="shared" si="75"/>
        <v>11</v>
      </c>
      <c r="N205" s="16">
        <f>M205/M207</f>
        <v>2.18992633884133E-3</v>
      </c>
      <c r="O205" s="16">
        <f>M205/(M207-M204-M206)</f>
        <v>2.2249190938511327E-3</v>
      </c>
      <c r="P205" s="5">
        <v>4.0012311480455524E-3</v>
      </c>
      <c r="Q205" s="38">
        <f>L205/(L207-L204-L206)</f>
        <v>3.7453183520599251E-3</v>
      </c>
      <c r="R205" s="14"/>
      <c r="S205" s="14"/>
      <c r="T205" s="16"/>
      <c r="U205" s="73"/>
      <c r="V205" s="73"/>
    </row>
    <row r="206" spans="1:22">
      <c r="A206" s="11" t="s">
        <v>23</v>
      </c>
      <c r="B206">
        <v>4</v>
      </c>
      <c r="C206">
        <v>5</v>
      </c>
      <c r="D206">
        <v>2</v>
      </c>
      <c r="E206">
        <v>6</v>
      </c>
      <c r="F206">
        <v>4</v>
      </c>
      <c r="G206">
        <v>2</v>
      </c>
      <c r="H206">
        <v>1</v>
      </c>
      <c r="I206">
        <v>1</v>
      </c>
      <c r="J206">
        <v>4</v>
      </c>
      <c r="K206">
        <v>2</v>
      </c>
      <c r="L206">
        <v>3</v>
      </c>
      <c r="M206" s="14">
        <f t="shared" si="75"/>
        <v>34</v>
      </c>
      <c r="N206" s="16">
        <f>M206/M207</f>
        <v>6.7688632291459288E-3</v>
      </c>
      <c r="O206" s="16"/>
      <c r="P206" s="16"/>
      <c r="Q206" s="38"/>
      <c r="R206" s="14"/>
      <c r="S206" s="14"/>
      <c r="T206" s="16"/>
      <c r="U206" s="73"/>
      <c r="V206" s="73"/>
    </row>
    <row r="207" spans="1:22">
      <c r="A207" s="26" t="s">
        <v>24</v>
      </c>
      <c r="B207" s="27">
        <f t="shared" ref="B207:M207" si="79">SUM(B197:B206)</f>
        <v>349</v>
      </c>
      <c r="C207" s="27">
        <f t="shared" si="79"/>
        <v>386</v>
      </c>
      <c r="D207" s="27">
        <f t="shared" si="79"/>
        <v>460</v>
      </c>
      <c r="E207" s="27">
        <f t="shared" si="79"/>
        <v>689</v>
      </c>
      <c r="F207" s="27">
        <f t="shared" si="79"/>
        <v>511</v>
      </c>
      <c r="G207" s="27">
        <f t="shared" si="79"/>
        <v>430</v>
      </c>
      <c r="H207" s="27">
        <f t="shared" si="79"/>
        <v>330</v>
      </c>
      <c r="I207" s="27">
        <f t="shared" si="79"/>
        <v>329</v>
      </c>
      <c r="J207" s="27">
        <f t="shared" si="79"/>
        <v>450</v>
      </c>
      <c r="K207" s="27">
        <f t="shared" si="79"/>
        <v>548</v>
      </c>
      <c r="L207" s="27">
        <f t="shared" si="79"/>
        <v>541</v>
      </c>
      <c r="M207" s="18">
        <f t="shared" si="79"/>
        <v>5023</v>
      </c>
      <c r="N207" s="18"/>
      <c r="O207" s="18"/>
      <c r="P207" s="28"/>
      <c r="Q207" s="39"/>
      <c r="R207" s="18"/>
      <c r="S207" s="18"/>
      <c r="T207" s="28"/>
      <c r="U207" s="74"/>
      <c r="V207" s="74"/>
    </row>
    <row r="208" spans="1:2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6"/>
      <c r="Q208" s="40"/>
      <c r="R208" s="14"/>
      <c r="S208" s="14"/>
      <c r="T208" s="16"/>
      <c r="U208" s="73"/>
      <c r="V208" s="73"/>
    </row>
    <row r="209" spans="1:22" ht="17" thickBot="1">
      <c r="A209" s="18" t="s">
        <v>79</v>
      </c>
      <c r="B209" s="12">
        <v>2008</v>
      </c>
      <c r="C209" s="12">
        <v>2009</v>
      </c>
      <c r="D209" s="12">
        <v>2010</v>
      </c>
      <c r="E209" s="12">
        <v>2011</v>
      </c>
      <c r="F209" s="12">
        <v>2012</v>
      </c>
      <c r="G209" s="12">
        <v>2013</v>
      </c>
      <c r="H209" s="12">
        <v>2014</v>
      </c>
      <c r="I209" s="12">
        <v>2015</v>
      </c>
      <c r="J209" s="12">
        <v>2016</v>
      </c>
      <c r="K209" s="12">
        <v>2017</v>
      </c>
      <c r="L209" s="12">
        <v>2018</v>
      </c>
      <c r="M209" s="12" t="s">
        <v>24</v>
      </c>
      <c r="N209" s="12" t="s">
        <v>25</v>
      </c>
      <c r="O209" s="12" t="s">
        <v>26</v>
      </c>
      <c r="P209" s="22" t="s">
        <v>27</v>
      </c>
      <c r="Q209" s="37" t="s">
        <v>86</v>
      </c>
      <c r="R209" s="14"/>
      <c r="S209" s="22" t="s">
        <v>7</v>
      </c>
      <c r="T209" s="22" t="s">
        <v>27</v>
      </c>
      <c r="U209" s="22" t="s">
        <v>89</v>
      </c>
      <c r="V209" s="22" t="s">
        <v>90</v>
      </c>
    </row>
    <row r="210" spans="1:22">
      <c r="A210" s="11" t="s">
        <v>15</v>
      </c>
      <c r="B210">
        <v>2</v>
      </c>
      <c r="C210">
        <v>0</v>
      </c>
      <c r="D210">
        <v>0</v>
      </c>
      <c r="E210">
        <v>1</v>
      </c>
      <c r="F210">
        <v>0</v>
      </c>
      <c r="G210">
        <v>0</v>
      </c>
      <c r="H210">
        <v>3</v>
      </c>
      <c r="I210">
        <v>1</v>
      </c>
      <c r="J210">
        <v>1</v>
      </c>
      <c r="K210">
        <v>1</v>
      </c>
      <c r="L210">
        <v>0</v>
      </c>
      <c r="M210" s="14">
        <f t="shared" ref="M210:M219" si="80">SUM(B210:L210)</f>
        <v>9</v>
      </c>
      <c r="N210" s="16">
        <f>M210/M220</f>
        <v>8.5632730732635581E-3</v>
      </c>
      <c r="O210" s="16">
        <f>M210/(M220-M217-M219)</f>
        <v>8.8669950738916262E-3</v>
      </c>
      <c r="P210" s="5">
        <v>0.14310539577721784</v>
      </c>
      <c r="Q210" s="38">
        <f>L210/(L220-L217-L219)</f>
        <v>0</v>
      </c>
      <c r="R210" s="14"/>
      <c r="S210" s="11" t="s">
        <v>15</v>
      </c>
      <c r="T210" s="16">
        <f t="shared" ref="T210:T216" si="81">P210</f>
        <v>0.14310539577721784</v>
      </c>
      <c r="U210" s="73">
        <f t="shared" ref="U210:U216" si="82">O210</f>
        <v>8.8669950738916262E-3</v>
      </c>
      <c r="V210" s="73">
        <f t="shared" ref="V210:V216" si="83">Q210</f>
        <v>0</v>
      </c>
    </row>
    <row r="211" spans="1:22">
      <c r="A211" s="11" t="s">
        <v>16</v>
      </c>
      <c r="B211">
        <v>1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4</v>
      </c>
      <c r="I211">
        <v>1</v>
      </c>
      <c r="J211">
        <v>1</v>
      </c>
      <c r="K211">
        <v>1</v>
      </c>
      <c r="L211">
        <v>3</v>
      </c>
      <c r="M211" s="14">
        <f t="shared" si="80"/>
        <v>12</v>
      </c>
      <c r="N211" s="16">
        <f>M211/M220</f>
        <v>1.1417697431018078E-2</v>
      </c>
      <c r="O211" s="16">
        <f>M211/(M220-M217-M219)</f>
        <v>1.1822660098522168E-2</v>
      </c>
      <c r="P211" s="5">
        <v>9.8184029889651584E-3</v>
      </c>
      <c r="Q211" s="38">
        <f>L211/(L220-L217-L219)</f>
        <v>2.1126760563380281E-2</v>
      </c>
      <c r="R211" s="14"/>
      <c r="S211" s="11" t="s">
        <v>16</v>
      </c>
      <c r="T211" s="16">
        <f t="shared" si="81"/>
        <v>9.8184029889651584E-3</v>
      </c>
      <c r="U211" s="73">
        <f t="shared" si="82"/>
        <v>1.1822660098522168E-2</v>
      </c>
      <c r="V211" s="73">
        <f t="shared" si="83"/>
        <v>2.1126760563380281E-2</v>
      </c>
    </row>
    <row r="212" spans="1:22">
      <c r="A212" s="11" t="s">
        <v>17</v>
      </c>
      <c r="B212">
        <v>80</v>
      </c>
      <c r="C212">
        <v>50</v>
      </c>
      <c r="D212">
        <v>56</v>
      </c>
      <c r="E212">
        <v>69</v>
      </c>
      <c r="F212">
        <v>59</v>
      </c>
      <c r="G212">
        <v>42</v>
      </c>
      <c r="H212">
        <v>116</v>
      </c>
      <c r="I212">
        <v>102</v>
      </c>
      <c r="J212">
        <v>82</v>
      </c>
      <c r="K212">
        <v>103</v>
      </c>
      <c r="L212">
        <v>111</v>
      </c>
      <c r="M212" s="14">
        <f t="shared" si="80"/>
        <v>870</v>
      </c>
      <c r="N212" s="16">
        <f>M212/M220</f>
        <v>0.82778306374881061</v>
      </c>
      <c r="O212" s="16">
        <f>M212/(M220-M217-M219)</f>
        <v>0.8571428571428571</v>
      </c>
      <c r="P212" s="5">
        <v>0.74055087322964641</v>
      </c>
      <c r="Q212" s="38">
        <f>L212/(L220-L217-L219)</f>
        <v>0.78169014084507038</v>
      </c>
      <c r="R212" s="14"/>
      <c r="S212" s="11" t="s">
        <v>17</v>
      </c>
      <c r="T212" s="16">
        <f t="shared" si="81"/>
        <v>0.74055087322964641</v>
      </c>
      <c r="U212" s="73">
        <f t="shared" si="82"/>
        <v>0.8571428571428571</v>
      </c>
      <c r="V212" s="73">
        <f t="shared" si="83"/>
        <v>0.78169014084507038</v>
      </c>
    </row>
    <row r="213" spans="1:22">
      <c r="A213" s="11" t="s">
        <v>18</v>
      </c>
      <c r="B213">
        <v>0</v>
      </c>
      <c r="C213">
        <v>1</v>
      </c>
      <c r="D213">
        <v>0</v>
      </c>
      <c r="E213">
        <v>1</v>
      </c>
      <c r="F213">
        <v>0</v>
      </c>
      <c r="G213">
        <v>1</v>
      </c>
      <c r="H213">
        <v>1</v>
      </c>
      <c r="I213">
        <v>0</v>
      </c>
      <c r="J213">
        <v>0</v>
      </c>
      <c r="K213">
        <v>1</v>
      </c>
      <c r="L213">
        <v>1</v>
      </c>
      <c r="M213" s="14">
        <f t="shared" si="80"/>
        <v>6</v>
      </c>
      <c r="N213" s="16">
        <f>M213/M220</f>
        <v>5.708848715509039E-3</v>
      </c>
      <c r="O213" s="16">
        <f>M213/(M220-M217-M219)</f>
        <v>5.9113300492610842E-3</v>
      </c>
      <c r="P213" s="5">
        <v>7.0379702841254672E-3</v>
      </c>
      <c r="Q213" s="38">
        <f>L213/(L220-L217-L219)</f>
        <v>7.0422535211267607E-3</v>
      </c>
      <c r="R213" s="14"/>
      <c r="S213" s="11" t="s">
        <v>18</v>
      </c>
      <c r="T213" s="16">
        <f t="shared" si="81"/>
        <v>7.0379702841254672E-3</v>
      </c>
      <c r="U213" s="73">
        <f t="shared" si="82"/>
        <v>5.9113300492610842E-3</v>
      </c>
      <c r="V213" s="73">
        <f t="shared" si="83"/>
        <v>7.0422535211267607E-3</v>
      </c>
    </row>
    <row r="214" spans="1:22">
      <c r="A214" s="11" t="s">
        <v>35</v>
      </c>
      <c r="B214">
        <v>5</v>
      </c>
      <c r="C214">
        <v>3</v>
      </c>
      <c r="D214">
        <v>2</v>
      </c>
      <c r="E214">
        <v>1</v>
      </c>
      <c r="F214">
        <v>2</v>
      </c>
      <c r="G214">
        <v>4</v>
      </c>
      <c r="H214">
        <v>14</v>
      </c>
      <c r="I214">
        <v>18</v>
      </c>
      <c r="J214">
        <v>11</v>
      </c>
      <c r="K214">
        <v>8</v>
      </c>
      <c r="L214">
        <v>25</v>
      </c>
      <c r="M214" s="14">
        <f>SUM(B214:L214)</f>
        <v>93</v>
      </c>
      <c r="N214" s="16">
        <f>M214/M220</f>
        <v>8.848715509039011E-2</v>
      </c>
      <c r="O214" s="16">
        <f>M214/(M220-M217-M219)</f>
        <v>9.1625615763546803E-2</v>
      </c>
      <c r="P214" s="5">
        <v>3.3628779979144943E-2</v>
      </c>
      <c r="Q214" s="38">
        <f>L214/(L220-L217-L219)</f>
        <v>0.176056338028169</v>
      </c>
      <c r="R214" s="14"/>
      <c r="S214" s="11" t="s">
        <v>35</v>
      </c>
      <c r="T214" s="16">
        <f t="shared" si="81"/>
        <v>3.3628779979144943E-2</v>
      </c>
      <c r="U214" s="73">
        <f t="shared" si="82"/>
        <v>9.1625615763546803E-2</v>
      </c>
      <c r="V214" s="73">
        <f>Q214</f>
        <v>0.176056338028169</v>
      </c>
    </row>
    <row r="215" spans="1:22">
      <c r="A215" s="11" t="s">
        <v>19</v>
      </c>
      <c r="B215">
        <v>1</v>
      </c>
      <c r="C215">
        <v>1</v>
      </c>
      <c r="D215">
        <v>1</v>
      </c>
      <c r="E215">
        <v>0</v>
      </c>
      <c r="F215">
        <v>1</v>
      </c>
      <c r="G215">
        <v>0</v>
      </c>
      <c r="H215">
        <v>1</v>
      </c>
      <c r="I215">
        <v>0</v>
      </c>
      <c r="J215">
        <v>1</v>
      </c>
      <c r="K215">
        <v>0</v>
      </c>
      <c r="L215">
        <v>1</v>
      </c>
      <c r="M215" s="14">
        <f t="shared" si="80"/>
        <v>7</v>
      </c>
      <c r="N215" s="16">
        <f>M215/M220</f>
        <v>6.6603235014272124E-3</v>
      </c>
      <c r="O215" s="16">
        <f>M215/(M220-M217-M219)</f>
        <v>6.8965517241379309E-3</v>
      </c>
      <c r="P215" s="5">
        <v>8.8626292466765146E-3</v>
      </c>
      <c r="Q215" s="38">
        <f>L215/(L220-L217-L219)</f>
        <v>7.0422535211267607E-3</v>
      </c>
      <c r="R215" s="14"/>
      <c r="S215" s="11" t="s">
        <v>19</v>
      </c>
      <c r="T215" s="16">
        <f t="shared" si="81"/>
        <v>8.8626292466765146E-3</v>
      </c>
      <c r="U215" s="73">
        <f t="shared" si="82"/>
        <v>6.8965517241379309E-3</v>
      </c>
      <c r="V215" s="73">
        <f t="shared" si="83"/>
        <v>7.0422535211267607E-3</v>
      </c>
    </row>
    <row r="216" spans="1:22">
      <c r="A216" s="11" t="s">
        <v>22</v>
      </c>
      <c r="B216">
        <v>1</v>
      </c>
      <c r="C216">
        <v>0</v>
      </c>
      <c r="D216">
        <v>0</v>
      </c>
      <c r="E216">
        <v>0</v>
      </c>
      <c r="F216">
        <v>1</v>
      </c>
      <c r="G216">
        <v>1</v>
      </c>
      <c r="H216">
        <v>3</v>
      </c>
      <c r="I216">
        <v>2</v>
      </c>
      <c r="J216">
        <v>0</v>
      </c>
      <c r="K216">
        <v>0</v>
      </c>
      <c r="L216">
        <v>1</v>
      </c>
      <c r="M216" s="14">
        <f t="shared" si="80"/>
        <v>9</v>
      </c>
      <c r="N216" s="16">
        <f>M216/M220</f>
        <v>8.5632730732635581E-3</v>
      </c>
      <c r="O216" s="16">
        <f>M216/(M220-M217-M219)</f>
        <v>8.8669950738916262E-3</v>
      </c>
      <c r="P216" s="5">
        <v>4.909201494482579E-2</v>
      </c>
      <c r="Q216" s="38">
        <f>L216/(L220-L217-L219)</f>
        <v>7.0422535211267607E-3</v>
      </c>
      <c r="R216" s="14"/>
      <c r="S216" s="11" t="s">
        <v>22</v>
      </c>
      <c r="T216" s="16">
        <f t="shared" si="81"/>
        <v>4.909201494482579E-2</v>
      </c>
      <c r="U216" s="73">
        <f t="shared" si="82"/>
        <v>8.8669950738916262E-3</v>
      </c>
      <c r="V216" s="73">
        <f t="shared" si="83"/>
        <v>7.0422535211267607E-3</v>
      </c>
    </row>
    <row r="217" spans="1:22">
      <c r="A217" s="11" t="s">
        <v>20</v>
      </c>
      <c r="B217">
        <v>1</v>
      </c>
      <c r="C217">
        <v>2</v>
      </c>
      <c r="D217">
        <v>1</v>
      </c>
      <c r="E217">
        <v>1</v>
      </c>
      <c r="F217">
        <v>2</v>
      </c>
      <c r="G217">
        <v>1</v>
      </c>
      <c r="H217">
        <v>3</v>
      </c>
      <c r="I217">
        <v>2</v>
      </c>
      <c r="J217">
        <v>4</v>
      </c>
      <c r="K217">
        <v>2</v>
      </c>
      <c r="L217">
        <v>2</v>
      </c>
      <c r="M217" s="14">
        <f t="shared" si="80"/>
        <v>21</v>
      </c>
      <c r="N217" s="16">
        <f>M217/M220</f>
        <v>1.9980970504281638E-2</v>
      </c>
      <c r="O217" s="16"/>
      <c r="P217" s="5"/>
      <c r="Q217" s="38"/>
      <c r="R217" s="14"/>
      <c r="S217" s="11" t="s">
        <v>21</v>
      </c>
      <c r="T217" s="16">
        <f>P218</f>
        <v>1.4771048744460858E-3</v>
      </c>
      <c r="U217" s="73">
        <f>O218</f>
        <v>8.8669950738916262E-3</v>
      </c>
      <c r="V217" s="73">
        <f>Q218</f>
        <v>0</v>
      </c>
    </row>
    <row r="218" spans="1:22">
      <c r="A218" s="11" t="s">
        <v>21</v>
      </c>
      <c r="B218">
        <v>0</v>
      </c>
      <c r="C218">
        <v>0</v>
      </c>
      <c r="D218">
        <v>0</v>
      </c>
      <c r="E218">
        <v>1</v>
      </c>
      <c r="F218">
        <v>0</v>
      </c>
      <c r="G218">
        <v>4</v>
      </c>
      <c r="H218">
        <v>1</v>
      </c>
      <c r="I218">
        <v>1</v>
      </c>
      <c r="J218">
        <v>0</v>
      </c>
      <c r="K218">
        <v>2</v>
      </c>
      <c r="L218">
        <v>0</v>
      </c>
      <c r="M218" s="14">
        <f t="shared" si="80"/>
        <v>9</v>
      </c>
      <c r="N218" s="16">
        <f>M218/M220</f>
        <v>8.5632730732635581E-3</v>
      </c>
      <c r="O218" s="16">
        <f>M218/(M220-M217-M219)</f>
        <v>8.8669950738916262E-3</v>
      </c>
      <c r="P218" s="5">
        <v>1.4771048744460858E-3</v>
      </c>
      <c r="Q218" s="38">
        <f>L218/(L220-L217-L219)</f>
        <v>0</v>
      </c>
      <c r="R218" s="14"/>
      <c r="S218" s="14"/>
      <c r="T218" s="16"/>
      <c r="U218" s="73"/>
      <c r="V218" s="73"/>
    </row>
    <row r="219" spans="1:22">
      <c r="A219" s="11" t="s">
        <v>23</v>
      </c>
      <c r="B219">
        <v>0</v>
      </c>
      <c r="C219">
        <v>1</v>
      </c>
      <c r="D219">
        <v>1</v>
      </c>
      <c r="E219">
        <v>1</v>
      </c>
      <c r="F219">
        <v>0</v>
      </c>
      <c r="G219">
        <v>1</v>
      </c>
      <c r="H219">
        <v>2</v>
      </c>
      <c r="I219">
        <v>3</v>
      </c>
      <c r="J219">
        <v>2</v>
      </c>
      <c r="K219">
        <v>3</v>
      </c>
      <c r="L219">
        <v>1</v>
      </c>
      <c r="M219" s="14">
        <f t="shared" si="80"/>
        <v>15</v>
      </c>
      <c r="N219" s="16">
        <f>M219/M220</f>
        <v>1.4272121788772598E-2</v>
      </c>
      <c r="O219" s="16"/>
      <c r="P219" s="16"/>
      <c r="Q219" s="38"/>
      <c r="R219" s="14"/>
      <c r="S219" s="14"/>
      <c r="T219" s="16"/>
      <c r="U219" s="73"/>
      <c r="V219" s="73"/>
    </row>
    <row r="220" spans="1:22">
      <c r="A220" s="26" t="s">
        <v>24</v>
      </c>
      <c r="B220" s="27">
        <f t="shared" ref="B220:M220" si="84">SUM(B210:B219)</f>
        <v>91</v>
      </c>
      <c r="C220" s="27">
        <f t="shared" si="84"/>
        <v>58</v>
      </c>
      <c r="D220" s="27">
        <f t="shared" si="84"/>
        <v>61</v>
      </c>
      <c r="E220" s="27">
        <f t="shared" si="84"/>
        <v>75</v>
      </c>
      <c r="F220" s="27">
        <f t="shared" si="84"/>
        <v>65</v>
      </c>
      <c r="G220" s="27">
        <f t="shared" si="84"/>
        <v>55</v>
      </c>
      <c r="H220" s="27">
        <f t="shared" si="84"/>
        <v>148</v>
      </c>
      <c r="I220" s="27">
        <f t="shared" si="84"/>
        <v>130</v>
      </c>
      <c r="J220" s="27">
        <f t="shared" si="84"/>
        <v>102</v>
      </c>
      <c r="K220" s="27">
        <f t="shared" si="84"/>
        <v>121</v>
      </c>
      <c r="L220" s="27">
        <f t="shared" si="84"/>
        <v>145</v>
      </c>
      <c r="M220" s="18">
        <f t="shared" si="84"/>
        <v>1051</v>
      </c>
      <c r="N220" s="18"/>
      <c r="O220" s="18"/>
      <c r="P220" s="28"/>
      <c r="Q220" s="41"/>
      <c r="R220" s="18"/>
      <c r="S220" s="18"/>
      <c r="T220" s="28"/>
      <c r="U220" s="74"/>
      <c r="V220" s="74"/>
    </row>
    <row r="221" spans="1:2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6"/>
      <c r="Q221" s="40"/>
      <c r="R221" s="14"/>
      <c r="S221" s="14"/>
      <c r="T221" s="16"/>
      <c r="U221" s="73"/>
      <c r="V221" s="73"/>
    </row>
    <row r="222" spans="1:22" ht="17" thickBot="1">
      <c r="A222" s="18" t="s">
        <v>80</v>
      </c>
      <c r="B222" s="12">
        <v>2008</v>
      </c>
      <c r="C222" s="12">
        <v>2009</v>
      </c>
      <c r="D222" s="12">
        <v>2010</v>
      </c>
      <c r="E222" s="12">
        <v>2011</v>
      </c>
      <c r="F222" s="12">
        <v>2012</v>
      </c>
      <c r="G222" s="12">
        <v>2013</v>
      </c>
      <c r="H222" s="12">
        <v>2014</v>
      </c>
      <c r="I222" s="12">
        <v>2015</v>
      </c>
      <c r="J222" s="12">
        <v>2016</v>
      </c>
      <c r="K222" s="12">
        <v>2017</v>
      </c>
      <c r="L222" s="12">
        <v>2018</v>
      </c>
      <c r="M222" s="12" t="s">
        <v>24</v>
      </c>
      <c r="N222" s="12" t="s">
        <v>25</v>
      </c>
      <c r="O222" s="12" t="s">
        <v>26</v>
      </c>
      <c r="P222" s="22" t="s">
        <v>27</v>
      </c>
      <c r="Q222" s="37" t="s">
        <v>86</v>
      </c>
      <c r="R222" s="14"/>
      <c r="S222" s="22" t="s">
        <v>7</v>
      </c>
      <c r="T222" s="22" t="s">
        <v>27</v>
      </c>
      <c r="U222" s="22" t="s">
        <v>89</v>
      </c>
      <c r="V222" s="22" t="s">
        <v>90</v>
      </c>
    </row>
    <row r="223" spans="1:22">
      <c r="A223" s="11" t="s">
        <v>15</v>
      </c>
      <c r="B223">
        <v>4</v>
      </c>
      <c r="C223">
        <v>3</v>
      </c>
      <c r="D223">
        <v>2</v>
      </c>
      <c r="E223">
        <v>11</v>
      </c>
      <c r="F223">
        <v>9</v>
      </c>
      <c r="G223">
        <v>7</v>
      </c>
      <c r="H223">
        <v>15</v>
      </c>
      <c r="I223">
        <v>13</v>
      </c>
      <c r="J223">
        <v>5</v>
      </c>
      <c r="K223">
        <v>9</v>
      </c>
      <c r="L223">
        <v>7</v>
      </c>
      <c r="M223" s="14">
        <f t="shared" ref="M223:M232" si="85">SUM(B223:L223)</f>
        <v>85</v>
      </c>
      <c r="N223" s="16">
        <f>M223/M233</f>
        <v>2.076716344979233E-2</v>
      </c>
      <c r="O223" s="16">
        <f>M223/(M233-M230-M232)</f>
        <v>2.1091811414392061E-2</v>
      </c>
      <c r="P223" s="5">
        <v>0.12783201326211088</v>
      </c>
      <c r="Q223" s="38">
        <f>L223/(L233-L230-L232)</f>
        <v>1.338432122370937E-2</v>
      </c>
      <c r="R223" s="14"/>
      <c r="S223" s="11" t="s">
        <v>15</v>
      </c>
      <c r="T223" s="16">
        <f t="shared" ref="T223:T229" si="86">P223</f>
        <v>0.12783201326211088</v>
      </c>
      <c r="U223" s="73">
        <f t="shared" ref="U223:U229" si="87">O223</f>
        <v>2.1091811414392061E-2</v>
      </c>
      <c r="V223" s="73">
        <f t="shared" ref="V223:V229" si="88">Q223</f>
        <v>1.338432122370937E-2</v>
      </c>
    </row>
    <row r="224" spans="1:22">
      <c r="A224" s="11" t="s">
        <v>16</v>
      </c>
      <c r="B224">
        <v>1</v>
      </c>
      <c r="C224">
        <v>4</v>
      </c>
      <c r="D224">
        <v>3</v>
      </c>
      <c r="E224">
        <v>3</v>
      </c>
      <c r="F224">
        <v>1</v>
      </c>
      <c r="G224">
        <v>2</v>
      </c>
      <c r="H224">
        <v>26</v>
      </c>
      <c r="I224">
        <v>14</v>
      </c>
      <c r="J224">
        <v>9</v>
      </c>
      <c r="K224">
        <v>6</v>
      </c>
      <c r="L224">
        <v>7</v>
      </c>
      <c r="M224" s="14">
        <f t="shared" si="85"/>
        <v>76</v>
      </c>
      <c r="N224" s="16">
        <f>M224/M233</f>
        <v>1.8568287319814317E-2</v>
      </c>
      <c r="O224" s="16">
        <f>M224/(M233-M230-M232)</f>
        <v>1.8858560794044667E-2</v>
      </c>
      <c r="P224" s="5">
        <v>1.0775465094860931E-2</v>
      </c>
      <c r="Q224" s="38">
        <f>L224/(L233-L230-L232)</f>
        <v>1.338432122370937E-2</v>
      </c>
      <c r="R224" s="14"/>
      <c r="S224" s="11" t="s">
        <v>16</v>
      </c>
      <c r="T224" s="16">
        <f t="shared" si="86"/>
        <v>1.0775465094860931E-2</v>
      </c>
      <c r="U224" s="73">
        <f t="shared" si="87"/>
        <v>1.8858560794044667E-2</v>
      </c>
      <c r="V224" s="73">
        <f t="shared" si="88"/>
        <v>1.338432122370937E-2</v>
      </c>
    </row>
    <row r="225" spans="1:22">
      <c r="A225" s="11" t="s">
        <v>17</v>
      </c>
      <c r="B225">
        <v>338</v>
      </c>
      <c r="C225">
        <v>200</v>
      </c>
      <c r="D225">
        <v>146</v>
      </c>
      <c r="E225">
        <v>166</v>
      </c>
      <c r="F225">
        <v>149</v>
      </c>
      <c r="G225">
        <v>179</v>
      </c>
      <c r="H225">
        <v>562</v>
      </c>
      <c r="I225">
        <v>498</v>
      </c>
      <c r="J225">
        <v>379</v>
      </c>
      <c r="K225">
        <v>370</v>
      </c>
      <c r="L225">
        <v>419</v>
      </c>
      <c r="M225" s="14">
        <f t="shared" si="85"/>
        <v>3406</v>
      </c>
      <c r="N225" s="16">
        <f>M225/M233</f>
        <v>0.83215245541167848</v>
      </c>
      <c r="O225" s="16">
        <f>M225/(M233-M230-M232)</f>
        <v>0.84516129032258069</v>
      </c>
      <c r="P225" s="5">
        <v>0.75501934057837539</v>
      </c>
      <c r="Q225" s="38">
        <f>L225/(L233-L230-L232)</f>
        <v>0.80114722753346079</v>
      </c>
      <c r="R225" s="14"/>
      <c r="S225" s="11" t="s">
        <v>17</v>
      </c>
      <c r="T225" s="16">
        <f t="shared" si="86"/>
        <v>0.75501934057837539</v>
      </c>
      <c r="U225" s="73">
        <f t="shared" si="87"/>
        <v>0.84516129032258069</v>
      </c>
      <c r="V225" s="73">
        <f t="shared" si="88"/>
        <v>0.80114722753346079</v>
      </c>
    </row>
    <row r="226" spans="1:22">
      <c r="A226" s="11" t="s">
        <v>18</v>
      </c>
      <c r="B226">
        <v>2</v>
      </c>
      <c r="C226">
        <v>5</v>
      </c>
      <c r="D226">
        <v>1</v>
      </c>
      <c r="E226">
        <v>4</v>
      </c>
      <c r="F226">
        <v>5</v>
      </c>
      <c r="G226">
        <v>3</v>
      </c>
      <c r="H226">
        <v>9</v>
      </c>
      <c r="I226">
        <v>0</v>
      </c>
      <c r="J226">
        <v>5</v>
      </c>
      <c r="K226">
        <v>3</v>
      </c>
      <c r="L226">
        <v>0</v>
      </c>
      <c r="M226" s="14">
        <f t="shared" si="85"/>
        <v>37</v>
      </c>
      <c r="N226" s="16">
        <f>M226/M233</f>
        <v>9.0398240899096025E-3</v>
      </c>
      <c r="O226" s="16">
        <f>M226/(M233-M230-M232)</f>
        <v>9.1811414392059549E-3</v>
      </c>
      <c r="P226" s="5">
        <v>7.6441333578927979E-3</v>
      </c>
      <c r="Q226" s="38">
        <f>L226/(L233-L230-L232)</f>
        <v>0</v>
      </c>
      <c r="R226" s="14"/>
      <c r="S226" s="11" t="s">
        <v>18</v>
      </c>
      <c r="T226" s="16">
        <f t="shared" si="86"/>
        <v>7.6441333578927979E-3</v>
      </c>
      <c r="U226" s="73">
        <f t="shared" si="87"/>
        <v>9.1811414392059549E-3</v>
      </c>
      <c r="V226" s="73">
        <f t="shared" si="88"/>
        <v>0</v>
      </c>
    </row>
    <row r="227" spans="1:22">
      <c r="A227" s="11" t="s">
        <v>35</v>
      </c>
      <c r="B227">
        <v>13</v>
      </c>
      <c r="C227">
        <v>11</v>
      </c>
      <c r="D227">
        <v>5</v>
      </c>
      <c r="E227">
        <v>2</v>
      </c>
      <c r="F227">
        <v>16</v>
      </c>
      <c r="G227">
        <v>6</v>
      </c>
      <c r="H227">
        <v>70</v>
      </c>
      <c r="I227">
        <v>40</v>
      </c>
      <c r="J227">
        <v>28</v>
      </c>
      <c r="K227">
        <v>33</v>
      </c>
      <c r="L227">
        <v>75</v>
      </c>
      <c r="M227" s="14">
        <f>SUM(B227:L227)</f>
        <v>299</v>
      </c>
      <c r="N227" s="16">
        <f>M227/M233</f>
        <v>7.3051551429269487E-2</v>
      </c>
      <c r="O227" s="16">
        <f>M227/(M233-M230-M232)</f>
        <v>7.4193548387096769E-2</v>
      </c>
      <c r="P227" s="5">
        <v>2.8547748411455937E-2</v>
      </c>
      <c r="Q227" s="38">
        <f>L227/(L233-L230-L232)</f>
        <v>0.14340344168260039</v>
      </c>
      <c r="R227" s="14"/>
      <c r="S227" s="11" t="s">
        <v>35</v>
      </c>
      <c r="T227" s="16">
        <f t="shared" si="86"/>
        <v>2.8547748411455937E-2</v>
      </c>
      <c r="U227" s="73">
        <f t="shared" si="87"/>
        <v>7.4193548387096769E-2</v>
      </c>
      <c r="V227" s="73">
        <f>Q227</f>
        <v>0.14340344168260039</v>
      </c>
    </row>
    <row r="228" spans="1:22">
      <c r="A228" s="11" t="s">
        <v>19</v>
      </c>
      <c r="B228">
        <v>0</v>
      </c>
      <c r="C228">
        <v>1</v>
      </c>
      <c r="D228">
        <v>3</v>
      </c>
      <c r="E228">
        <v>3</v>
      </c>
      <c r="F228">
        <v>2</v>
      </c>
      <c r="G228">
        <v>4</v>
      </c>
      <c r="H228">
        <v>8</v>
      </c>
      <c r="I228">
        <v>4</v>
      </c>
      <c r="J228">
        <v>6</v>
      </c>
      <c r="K228">
        <v>6</v>
      </c>
      <c r="L228">
        <v>3</v>
      </c>
      <c r="M228" s="14">
        <f t="shared" si="85"/>
        <v>40</v>
      </c>
      <c r="N228" s="16">
        <f>M228/M233</f>
        <v>9.7727827999022718E-3</v>
      </c>
      <c r="O228" s="16">
        <f>M228/(M233-M230-M232)</f>
        <v>9.9255583126550868E-3</v>
      </c>
      <c r="P228" s="5">
        <v>1.1143857063916006E-2</v>
      </c>
      <c r="Q228" s="38">
        <f>L228/(L233-L230-L232)</f>
        <v>5.7361376673040155E-3</v>
      </c>
      <c r="R228" s="14"/>
      <c r="S228" s="11" t="s">
        <v>19</v>
      </c>
      <c r="T228" s="16">
        <f t="shared" si="86"/>
        <v>1.1143857063916006E-2</v>
      </c>
      <c r="U228" s="73">
        <f t="shared" si="87"/>
        <v>9.9255583126550868E-3</v>
      </c>
      <c r="V228" s="73">
        <f t="shared" si="88"/>
        <v>5.7361376673040155E-3</v>
      </c>
    </row>
    <row r="229" spans="1:22">
      <c r="A229" s="11" t="s">
        <v>22</v>
      </c>
      <c r="B229">
        <v>1</v>
      </c>
      <c r="C229">
        <v>1</v>
      </c>
      <c r="D229">
        <v>3</v>
      </c>
      <c r="E229">
        <v>18</v>
      </c>
      <c r="F229">
        <v>3</v>
      </c>
      <c r="G229">
        <v>8</v>
      </c>
      <c r="H229">
        <v>10</v>
      </c>
      <c r="I229">
        <v>8</v>
      </c>
      <c r="J229">
        <v>6</v>
      </c>
      <c r="K229">
        <v>5</v>
      </c>
      <c r="L229">
        <v>9</v>
      </c>
      <c r="M229" s="14">
        <f t="shared" si="85"/>
        <v>72</v>
      </c>
      <c r="N229" s="16">
        <f>M229/M233</f>
        <v>1.759100903982409E-2</v>
      </c>
      <c r="O229" s="16">
        <f>M229/(M233-M230-M232)</f>
        <v>1.7866004962779156E-2</v>
      </c>
      <c r="P229" s="5">
        <v>5.1759071652237983E-2</v>
      </c>
      <c r="Q229" s="38">
        <f>L229/(L233-L230-L232)</f>
        <v>1.7208413001912046E-2</v>
      </c>
      <c r="R229" s="14"/>
      <c r="S229" s="11" t="s">
        <v>22</v>
      </c>
      <c r="T229" s="16">
        <f t="shared" si="86"/>
        <v>5.1759071652237983E-2</v>
      </c>
      <c r="U229" s="73">
        <f t="shared" si="87"/>
        <v>1.7866004962779156E-2</v>
      </c>
      <c r="V229" s="73">
        <f t="shared" si="88"/>
        <v>1.7208413001912046E-2</v>
      </c>
    </row>
    <row r="230" spans="1:22">
      <c r="A230" s="11" t="s">
        <v>20</v>
      </c>
      <c r="B230">
        <v>6</v>
      </c>
      <c r="C230">
        <v>0</v>
      </c>
      <c r="D230">
        <v>1</v>
      </c>
      <c r="E230">
        <v>7</v>
      </c>
      <c r="F230">
        <v>4</v>
      </c>
      <c r="G230">
        <v>3</v>
      </c>
      <c r="H230">
        <v>6</v>
      </c>
      <c r="I230">
        <v>6</v>
      </c>
      <c r="J230">
        <v>6</v>
      </c>
      <c r="K230">
        <v>6</v>
      </c>
      <c r="L230">
        <v>11</v>
      </c>
      <c r="M230" s="14">
        <f t="shared" si="85"/>
        <v>56</v>
      </c>
      <c r="N230" s="16">
        <f>M230/M233</f>
        <v>1.3681895919863182E-2</v>
      </c>
      <c r="O230" s="16"/>
      <c r="P230" s="5"/>
      <c r="Q230" s="38"/>
      <c r="R230" s="14"/>
      <c r="S230" s="11" t="s">
        <v>21</v>
      </c>
      <c r="T230" s="16">
        <f>P231</f>
        <v>1.8419598452753729E-3</v>
      </c>
      <c r="U230" s="73">
        <f>O231</f>
        <v>3.7220843672456576E-3</v>
      </c>
      <c r="V230" s="73">
        <f>Q231</f>
        <v>5.7361376673040155E-3</v>
      </c>
    </row>
    <row r="231" spans="1:22">
      <c r="A231" s="11" t="s">
        <v>21</v>
      </c>
      <c r="B231">
        <v>5</v>
      </c>
      <c r="C231">
        <v>1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2</v>
      </c>
      <c r="J231">
        <v>2</v>
      </c>
      <c r="K231">
        <v>1</v>
      </c>
      <c r="L231">
        <v>3</v>
      </c>
      <c r="M231" s="14">
        <f t="shared" si="85"/>
        <v>15</v>
      </c>
      <c r="N231" s="16">
        <f>M231/M233</f>
        <v>3.6647935499633522E-3</v>
      </c>
      <c r="O231" s="16">
        <f>M231/(M233-M230-M232)</f>
        <v>3.7220843672456576E-3</v>
      </c>
      <c r="P231" s="5">
        <v>1.8419598452753729E-3</v>
      </c>
      <c r="Q231" s="38">
        <f>L231/(L233-L230-L232)</f>
        <v>5.7361376673040155E-3</v>
      </c>
      <c r="R231" s="14"/>
      <c r="S231" s="14"/>
      <c r="T231" s="16"/>
      <c r="U231" s="73"/>
      <c r="V231" s="73"/>
    </row>
    <row r="232" spans="1:22">
      <c r="A232" s="11" t="s">
        <v>23</v>
      </c>
      <c r="B232">
        <v>2</v>
      </c>
      <c r="C232">
        <v>1</v>
      </c>
      <c r="D232">
        <v>0</v>
      </c>
      <c r="E232">
        <v>0</v>
      </c>
      <c r="F232">
        <v>2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1</v>
      </c>
      <c r="M232" s="14">
        <f t="shared" si="85"/>
        <v>7</v>
      </c>
      <c r="N232" s="16">
        <f>M232/M233</f>
        <v>1.7102369899828977E-3</v>
      </c>
      <c r="O232" s="16"/>
      <c r="P232" s="16"/>
      <c r="Q232" s="38"/>
      <c r="R232" s="14"/>
      <c r="S232" s="14"/>
      <c r="T232" s="16"/>
      <c r="U232" s="73"/>
      <c r="V232" s="73"/>
    </row>
    <row r="233" spans="1:22">
      <c r="A233" s="26" t="s">
        <v>24</v>
      </c>
      <c r="B233" s="27">
        <f t="shared" ref="B233:M233" si="89">SUM(B223:B232)</f>
        <v>372</v>
      </c>
      <c r="C233" s="27">
        <f t="shared" si="89"/>
        <v>227</v>
      </c>
      <c r="D233" s="27">
        <f t="shared" si="89"/>
        <v>164</v>
      </c>
      <c r="E233" s="27">
        <f t="shared" si="89"/>
        <v>215</v>
      </c>
      <c r="F233" s="27">
        <f t="shared" si="89"/>
        <v>191</v>
      </c>
      <c r="G233" s="27">
        <f t="shared" si="89"/>
        <v>213</v>
      </c>
      <c r="H233" s="27">
        <f t="shared" si="89"/>
        <v>706</v>
      </c>
      <c r="I233" s="27">
        <f t="shared" si="89"/>
        <v>585</v>
      </c>
      <c r="J233" s="27">
        <f t="shared" si="89"/>
        <v>446</v>
      </c>
      <c r="K233" s="27">
        <f t="shared" si="89"/>
        <v>439</v>
      </c>
      <c r="L233" s="27">
        <f t="shared" si="89"/>
        <v>535</v>
      </c>
      <c r="M233" s="18">
        <f t="shared" si="89"/>
        <v>4093</v>
      </c>
      <c r="N233" s="18"/>
      <c r="O233" s="18"/>
      <c r="P233" s="28"/>
      <c r="Q233" s="41"/>
      <c r="R233" s="18"/>
      <c r="S233" s="18"/>
      <c r="T233" s="28"/>
      <c r="U233" s="74"/>
      <c r="V233" s="74"/>
    </row>
    <row r="234" spans="1:2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6"/>
      <c r="Q234" s="40"/>
      <c r="R234" s="14"/>
      <c r="S234" s="14"/>
      <c r="T234" s="16"/>
      <c r="U234" s="73"/>
      <c r="V234" s="73"/>
    </row>
    <row r="235" spans="1:22" ht="17" thickBot="1">
      <c r="A235" s="18" t="s">
        <v>81</v>
      </c>
      <c r="B235" s="12">
        <v>2007</v>
      </c>
      <c r="C235" s="12">
        <v>2008</v>
      </c>
      <c r="D235" s="12">
        <v>2009</v>
      </c>
      <c r="E235" s="12">
        <v>2010</v>
      </c>
      <c r="F235" s="12">
        <v>2011</v>
      </c>
      <c r="G235" s="12">
        <v>2012</v>
      </c>
      <c r="H235" s="12">
        <v>2013</v>
      </c>
      <c r="I235" s="12">
        <v>2014</v>
      </c>
      <c r="J235" s="12">
        <v>2015</v>
      </c>
      <c r="K235" s="12">
        <v>2016</v>
      </c>
      <c r="L235" s="12">
        <v>2017</v>
      </c>
      <c r="M235" s="12" t="s">
        <v>24</v>
      </c>
      <c r="N235" s="12" t="s">
        <v>25</v>
      </c>
      <c r="O235" s="12" t="s">
        <v>26</v>
      </c>
      <c r="P235" s="22" t="s">
        <v>27</v>
      </c>
      <c r="Q235" s="40"/>
      <c r="R235" s="22" t="s">
        <v>12</v>
      </c>
      <c r="S235" s="22" t="s">
        <v>27</v>
      </c>
      <c r="T235" s="22" t="s">
        <v>36</v>
      </c>
      <c r="U235" s="22" t="s">
        <v>30</v>
      </c>
    </row>
    <row r="236" spans="1:22">
      <c r="A236" s="11" t="s">
        <v>15</v>
      </c>
      <c r="B236" s="14" t="s">
        <v>56</v>
      </c>
      <c r="C236" s="14" t="s">
        <v>56</v>
      </c>
      <c r="D236" s="14" t="s">
        <v>56</v>
      </c>
      <c r="E236" s="14" t="s">
        <v>56</v>
      </c>
      <c r="F236" s="14" t="s">
        <v>56</v>
      </c>
      <c r="G236" s="14" t="s">
        <v>56</v>
      </c>
      <c r="H236" s="14" t="s">
        <v>56</v>
      </c>
      <c r="I236" s="14" t="s">
        <v>56</v>
      </c>
      <c r="J236" s="14" t="s">
        <v>56</v>
      </c>
      <c r="K236" s="14" t="s">
        <v>56</v>
      </c>
      <c r="L236" s="14" t="s">
        <v>56</v>
      </c>
      <c r="M236" s="14" t="s">
        <v>56</v>
      </c>
      <c r="N236" s="16" t="e">
        <f>M236/M246</f>
        <v>#VALUE!</v>
      </c>
      <c r="O236" s="16" t="e">
        <f>M236/(M246-M243-M245)</f>
        <v>#VALUE!</v>
      </c>
      <c r="P236" s="5">
        <v>9.18456604140344E-2</v>
      </c>
      <c r="Q236" s="40"/>
      <c r="R236" s="11" t="s">
        <v>15</v>
      </c>
      <c r="S236" s="16">
        <f t="shared" ref="S236:S242" si="90">P236</f>
        <v>9.18456604140344E-2</v>
      </c>
      <c r="T236" s="16" t="e">
        <f t="shared" ref="T236:T242" si="91">O236</f>
        <v>#VALUE!</v>
      </c>
      <c r="U236" s="73"/>
    </row>
    <row r="237" spans="1:22">
      <c r="A237" s="11" t="s">
        <v>16</v>
      </c>
      <c r="B237" s="14" t="s">
        <v>56</v>
      </c>
      <c r="C237" s="14" t="s">
        <v>56</v>
      </c>
      <c r="D237" s="14" t="s">
        <v>56</v>
      </c>
      <c r="E237" s="14" t="s">
        <v>56</v>
      </c>
      <c r="F237" s="14" t="s">
        <v>56</v>
      </c>
      <c r="G237" s="14" t="s">
        <v>56</v>
      </c>
      <c r="H237" s="14" t="s">
        <v>56</v>
      </c>
      <c r="I237" s="14" t="s">
        <v>56</v>
      </c>
      <c r="J237" s="14" t="s">
        <v>56</v>
      </c>
      <c r="K237" s="14" t="s">
        <v>56</v>
      </c>
      <c r="L237" s="14" t="s">
        <v>56</v>
      </c>
      <c r="M237" s="14" t="s">
        <v>56</v>
      </c>
      <c r="N237" s="16" t="e">
        <f>M237/M246</f>
        <v>#VALUE!</v>
      </c>
      <c r="O237" s="16" t="e">
        <f>M237/(M246-M243-M245)</f>
        <v>#VALUE!</v>
      </c>
      <c r="P237" s="5">
        <v>1.3023617455535038E-2</v>
      </c>
      <c r="Q237" s="40"/>
      <c r="R237" s="11" t="s">
        <v>16</v>
      </c>
      <c r="S237" s="16">
        <f t="shared" si="90"/>
        <v>1.3023617455535038E-2</v>
      </c>
      <c r="T237" s="16" t="e">
        <f t="shared" si="91"/>
        <v>#VALUE!</v>
      </c>
      <c r="U237" s="73"/>
    </row>
    <row r="238" spans="1:22">
      <c r="A238" s="11" t="s">
        <v>17</v>
      </c>
      <c r="B238" s="14" t="s">
        <v>56</v>
      </c>
      <c r="C238" s="14" t="s">
        <v>56</v>
      </c>
      <c r="D238" s="14" t="s">
        <v>56</v>
      </c>
      <c r="E238" s="14" t="s">
        <v>56</v>
      </c>
      <c r="F238" s="14" t="s">
        <v>56</v>
      </c>
      <c r="G238" s="14" t="s">
        <v>56</v>
      </c>
      <c r="H238" s="14" t="s">
        <v>56</v>
      </c>
      <c r="I238" s="14" t="s">
        <v>56</v>
      </c>
      <c r="J238" s="14" t="s">
        <v>56</v>
      </c>
      <c r="K238" s="14" t="s">
        <v>56</v>
      </c>
      <c r="L238" s="14" t="s">
        <v>56</v>
      </c>
      <c r="M238" s="14" t="s">
        <v>56</v>
      </c>
      <c r="N238" s="16" t="e">
        <f>M238/M246</f>
        <v>#VALUE!</v>
      </c>
      <c r="O238" s="16" t="e">
        <f>M238/(M246-M243-M245)</f>
        <v>#VALUE!</v>
      </c>
      <c r="P238" s="5">
        <v>0.79881426766449604</v>
      </c>
      <c r="Q238" s="40"/>
      <c r="R238" s="11" t="s">
        <v>17</v>
      </c>
      <c r="S238" s="16">
        <f t="shared" si="90"/>
        <v>0.79881426766449604</v>
      </c>
      <c r="T238" s="16" t="e">
        <f t="shared" si="91"/>
        <v>#VALUE!</v>
      </c>
      <c r="U238" s="73"/>
    </row>
    <row r="239" spans="1:22">
      <c r="A239" s="11" t="s">
        <v>18</v>
      </c>
      <c r="B239" s="14" t="s">
        <v>56</v>
      </c>
      <c r="C239" s="14" t="s">
        <v>56</v>
      </c>
      <c r="D239" s="14" t="s">
        <v>56</v>
      </c>
      <c r="E239" s="14" t="s">
        <v>56</v>
      </c>
      <c r="F239" s="14" t="s">
        <v>56</v>
      </c>
      <c r="G239" s="14" t="s">
        <v>56</v>
      </c>
      <c r="H239" s="14" t="s">
        <v>56</v>
      </c>
      <c r="I239" s="14" t="s">
        <v>56</v>
      </c>
      <c r="J239" s="14" t="s">
        <v>56</v>
      </c>
      <c r="K239" s="14" t="s">
        <v>56</v>
      </c>
      <c r="L239" s="14" t="s">
        <v>56</v>
      </c>
      <c r="M239" s="14" t="s">
        <v>56</v>
      </c>
      <c r="N239" s="16" t="e">
        <f>M239/M246</f>
        <v>#VALUE!</v>
      </c>
      <c r="O239" s="16" t="e">
        <f>M239/(M246-M243-M245)</f>
        <v>#VALUE!</v>
      </c>
      <c r="P239" s="5">
        <v>9.3303528039653996E-3</v>
      </c>
      <c r="Q239" s="40"/>
      <c r="R239" s="11" t="s">
        <v>18</v>
      </c>
      <c r="S239" s="16">
        <f t="shared" si="90"/>
        <v>9.3303528039653996E-3</v>
      </c>
      <c r="T239" s="16" t="e">
        <f t="shared" si="91"/>
        <v>#VALUE!</v>
      </c>
      <c r="U239" s="73"/>
    </row>
    <row r="240" spans="1:22">
      <c r="A240" s="11" t="s">
        <v>35</v>
      </c>
      <c r="B240" s="14" t="s">
        <v>56</v>
      </c>
      <c r="C240" s="14" t="s">
        <v>56</v>
      </c>
      <c r="D240" s="14" t="s">
        <v>56</v>
      </c>
      <c r="E240" s="14" t="s">
        <v>56</v>
      </c>
      <c r="F240" s="14" t="s">
        <v>56</v>
      </c>
      <c r="G240" s="14" t="s">
        <v>56</v>
      </c>
      <c r="H240" s="14" t="s">
        <v>56</v>
      </c>
      <c r="I240" s="14" t="s">
        <v>56</v>
      </c>
      <c r="J240" s="14" t="s">
        <v>56</v>
      </c>
      <c r="K240" s="14" t="s">
        <v>56</v>
      </c>
      <c r="L240" s="14" t="s">
        <v>56</v>
      </c>
      <c r="M240" s="14" t="s">
        <v>56</v>
      </c>
      <c r="N240" s="16" t="e">
        <f>M240/M246</f>
        <v>#VALUE!</v>
      </c>
      <c r="O240" s="16" t="e">
        <f>M240/(M246-M243-M245)</f>
        <v>#VALUE!</v>
      </c>
      <c r="P240" s="5">
        <v>5.3260763922635825E-2</v>
      </c>
      <c r="Q240" s="40"/>
      <c r="R240" s="11" t="s">
        <v>35</v>
      </c>
      <c r="S240" s="16">
        <f t="shared" si="90"/>
        <v>5.3260763922635825E-2</v>
      </c>
      <c r="T240" s="16" t="e">
        <f t="shared" si="91"/>
        <v>#VALUE!</v>
      </c>
      <c r="U240" s="73"/>
    </row>
    <row r="241" spans="1:22">
      <c r="A241" s="11" t="s">
        <v>19</v>
      </c>
      <c r="B241" s="14" t="s">
        <v>56</v>
      </c>
      <c r="C241" s="14" t="s">
        <v>56</v>
      </c>
      <c r="D241" s="14" t="s">
        <v>56</v>
      </c>
      <c r="E241" s="14" t="s">
        <v>56</v>
      </c>
      <c r="F241" s="14" t="s">
        <v>56</v>
      </c>
      <c r="G241" s="14" t="s">
        <v>56</v>
      </c>
      <c r="H241" s="14" t="s">
        <v>56</v>
      </c>
      <c r="I241" s="14" t="s">
        <v>56</v>
      </c>
      <c r="J241" s="14" t="s">
        <v>56</v>
      </c>
      <c r="K241" s="14" t="s">
        <v>56</v>
      </c>
      <c r="L241" s="14" t="s">
        <v>56</v>
      </c>
      <c r="M241" s="14" t="s">
        <v>56</v>
      </c>
      <c r="N241" s="16" t="e">
        <f>M241/M246</f>
        <v>#VALUE!</v>
      </c>
      <c r="O241" s="16" t="e">
        <f>M241/(M246-M243-M245)</f>
        <v>#VALUE!</v>
      </c>
      <c r="P241" s="5">
        <v>8.8443969287588693E-3</v>
      </c>
      <c r="Q241" s="40"/>
      <c r="R241" s="11" t="s">
        <v>19</v>
      </c>
      <c r="S241" s="16">
        <f t="shared" si="90"/>
        <v>8.8443969287588693E-3</v>
      </c>
      <c r="T241" s="16" t="e">
        <f t="shared" si="91"/>
        <v>#VALUE!</v>
      </c>
      <c r="U241" s="73"/>
    </row>
    <row r="242" spans="1:22">
      <c r="A242" s="11" t="s">
        <v>22</v>
      </c>
      <c r="B242" s="14" t="s">
        <v>56</v>
      </c>
      <c r="C242" s="14" t="s">
        <v>56</v>
      </c>
      <c r="D242" s="14" t="s">
        <v>56</v>
      </c>
      <c r="E242" s="14" t="s">
        <v>56</v>
      </c>
      <c r="F242" s="14" t="s">
        <v>56</v>
      </c>
      <c r="G242" s="14" t="s">
        <v>56</v>
      </c>
      <c r="H242" s="14" t="s">
        <v>56</v>
      </c>
      <c r="I242" s="14" t="s">
        <v>56</v>
      </c>
      <c r="J242" s="14" t="s">
        <v>56</v>
      </c>
      <c r="K242" s="14" t="s">
        <v>56</v>
      </c>
      <c r="L242" s="14" t="s">
        <v>56</v>
      </c>
      <c r="M242" s="14" t="s">
        <v>56</v>
      </c>
      <c r="N242" s="16" t="e">
        <f>M242/M246</f>
        <v>#VALUE!</v>
      </c>
      <c r="O242" s="16" t="e">
        <f>M242/(M246-M243-M245)</f>
        <v>#VALUE!</v>
      </c>
      <c r="P242" s="5">
        <v>1.7883176207600351E-2</v>
      </c>
      <c r="Q242" s="40"/>
      <c r="R242" s="11" t="s">
        <v>22</v>
      </c>
      <c r="S242" s="16">
        <f t="shared" si="90"/>
        <v>1.7883176207600351E-2</v>
      </c>
      <c r="T242" s="16" t="e">
        <f t="shared" si="91"/>
        <v>#VALUE!</v>
      </c>
      <c r="U242" s="73"/>
    </row>
    <row r="243" spans="1:22">
      <c r="A243" s="11" t="s">
        <v>20</v>
      </c>
      <c r="B243" s="14" t="s">
        <v>56</v>
      </c>
      <c r="C243" s="14" t="s">
        <v>56</v>
      </c>
      <c r="D243" s="14" t="s">
        <v>56</v>
      </c>
      <c r="E243" s="14" t="s">
        <v>56</v>
      </c>
      <c r="F243" s="14" t="s">
        <v>56</v>
      </c>
      <c r="G243" s="14" t="s">
        <v>56</v>
      </c>
      <c r="H243" s="14" t="s">
        <v>56</v>
      </c>
      <c r="I243" s="14" t="s">
        <v>56</v>
      </c>
      <c r="J243" s="14" t="s">
        <v>56</v>
      </c>
      <c r="K243" s="14" t="s">
        <v>56</v>
      </c>
      <c r="L243" s="14" t="s">
        <v>56</v>
      </c>
      <c r="M243" s="14" t="s">
        <v>56</v>
      </c>
      <c r="N243" s="16" t="e">
        <f>M243/M246</f>
        <v>#VALUE!</v>
      </c>
      <c r="O243" s="16"/>
      <c r="P243" s="5"/>
      <c r="Q243" s="40"/>
      <c r="R243" s="11" t="s">
        <v>21</v>
      </c>
      <c r="S243" s="16">
        <f>P244</f>
        <v>1.8466323257848188E-3</v>
      </c>
      <c r="T243" s="16" t="e">
        <f>O244</f>
        <v>#VALUE!</v>
      </c>
      <c r="U243" s="73"/>
    </row>
    <row r="244" spans="1:22">
      <c r="A244" s="11" t="s">
        <v>21</v>
      </c>
      <c r="B244" s="14" t="s">
        <v>56</v>
      </c>
      <c r="C244" s="14" t="s">
        <v>56</v>
      </c>
      <c r="D244" s="14" t="s">
        <v>56</v>
      </c>
      <c r="E244" s="14" t="s">
        <v>56</v>
      </c>
      <c r="F244" s="14" t="s">
        <v>56</v>
      </c>
      <c r="G244" s="14" t="s">
        <v>56</v>
      </c>
      <c r="H244" s="14" t="s">
        <v>56</v>
      </c>
      <c r="I244" s="14" t="s">
        <v>56</v>
      </c>
      <c r="J244" s="14" t="s">
        <v>56</v>
      </c>
      <c r="K244" s="14" t="s">
        <v>56</v>
      </c>
      <c r="L244" s="14" t="s">
        <v>56</v>
      </c>
      <c r="M244" s="14" t="s">
        <v>56</v>
      </c>
      <c r="N244" s="16" t="e">
        <f>M244/M246</f>
        <v>#VALUE!</v>
      </c>
      <c r="O244" s="16" t="e">
        <f>M244/(M246-M243-M245)</f>
        <v>#VALUE!</v>
      </c>
      <c r="P244" s="5">
        <v>1.8466323257848188E-3</v>
      </c>
      <c r="Q244" s="40"/>
      <c r="R244" s="14"/>
      <c r="S244" s="16"/>
      <c r="T244" s="16"/>
      <c r="U244" s="73"/>
    </row>
    <row r="245" spans="1:22">
      <c r="A245" s="11" t="s">
        <v>23</v>
      </c>
      <c r="B245" s="14" t="s">
        <v>56</v>
      </c>
      <c r="C245" s="14" t="s">
        <v>56</v>
      </c>
      <c r="D245" s="14" t="s">
        <v>56</v>
      </c>
      <c r="E245" s="14" t="s">
        <v>56</v>
      </c>
      <c r="F245" s="14" t="s">
        <v>56</v>
      </c>
      <c r="G245" s="14" t="s">
        <v>56</v>
      </c>
      <c r="H245" s="14" t="s">
        <v>56</v>
      </c>
      <c r="I245" s="14" t="s">
        <v>56</v>
      </c>
      <c r="J245" s="14" t="s">
        <v>56</v>
      </c>
      <c r="K245" s="14" t="s">
        <v>56</v>
      </c>
      <c r="L245" s="14" t="s">
        <v>56</v>
      </c>
      <c r="M245" s="14" t="s">
        <v>56</v>
      </c>
      <c r="N245" s="16" t="e">
        <f>M245/M246</f>
        <v>#VALUE!</v>
      </c>
      <c r="O245" s="16"/>
      <c r="P245" s="16"/>
      <c r="Q245" s="40"/>
      <c r="R245" s="14"/>
      <c r="S245" s="16"/>
      <c r="T245" s="16"/>
      <c r="U245" s="73"/>
    </row>
    <row r="246" spans="1:22">
      <c r="A246" s="26" t="s">
        <v>24</v>
      </c>
      <c r="B246" s="1">
        <f t="shared" ref="B246:M246" si="92">SUM(B236:B245)</f>
        <v>0</v>
      </c>
      <c r="C246" s="27">
        <f t="shared" si="92"/>
        <v>0</v>
      </c>
      <c r="D246" s="27">
        <f t="shared" si="92"/>
        <v>0</v>
      </c>
      <c r="E246" s="27">
        <f t="shared" si="92"/>
        <v>0</v>
      </c>
      <c r="F246" s="27">
        <f t="shared" si="92"/>
        <v>0</v>
      </c>
      <c r="G246" s="27">
        <f t="shared" si="92"/>
        <v>0</v>
      </c>
      <c r="H246" s="27">
        <f t="shared" si="92"/>
        <v>0</v>
      </c>
      <c r="I246" s="27">
        <f t="shared" si="92"/>
        <v>0</v>
      </c>
      <c r="J246" s="27">
        <f t="shared" si="92"/>
        <v>0</v>
      </c>
      <c r="K246" s="27">
        <f t="shared" si="92"/>
        <v>0</v>
      </c>
      <c r="L246" s="27">
        <f t="shared" si="92"/>
        <v>0</v>
      </c>
      <c r="M246" s="18">
        <f t="shared" si="92"/>
        <v>0</v>
      </c>
      <c r="N246" s="18"/>
      <c r="O246" s="18"/>
      <c r="P246" s="28"/>
      <c r="Q246" s="41"/>
      <c r="R246" s="18"/>
      <c r="S246" s="28"/>
      <c r="T246" s="28"/>
      <c r="U246" s="74"/>
    </row>
    <row r="247" spans="1:2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6"/>
      <c r="Q247" s="40"/>
      <c r="R247" s="14"/>
      <c r="S247" s="14"/>
      <c r="T247" s="16"/>
      <c r="U247" s="73"/>
      <c r="V247" s="73"/>
    </row>
    <row r="248" spans="1:22" ht="17" thickBot="1">
      <c r="A248" s="18" t="s">
        <v>82</v>
      </c>
      <c r="B248" s="12">
        <v>2007</v>
      </c>
      <c r="C248" s="12">
        <v>2008</v>
      </c>
      <c r="D248" s="12">
        <v>2009</v>
      </c>
      <c r="E248" s="12">
        <v>2010</v>
      </c>
      <c r="F248" s="12">
        <v>2011</v>
      </c>
      <c r="G248" s="12">
        <v>2012</v>
      </c>
      <c r="H248" s="12">
        <v>2013</v>
      </c>
      <c r="I248" s="12">
        <v>2014</v>
      </c>
      <c r="J248" s="12">
        <v>2015</v>
      </c>
      <c r="K248" s="12">
        <v>2016</v>
      </c>
      <c r="L248" s="12">
        <v>2017</v>
      </c>
      <c r="M248" s="12" t="s">
        <v>24</v>
      </c>
      <c r="N248" s="12" t="s">
        <v>25</v>
      </c>
      <c r="O248" s="12" t="s">
        <v>26</v>
      </c>
      <c r="P248" s="22" t="s">
        <v>27</v>
      </c>
      <c r="Q248" s="40"/>
      <c r="R248" s="22" t="s">
        <v>12</v>
      </c>
      <c r="S248" s="22" t="s">
        <v>27</v>
      </c>
      <c r="T248" s="22" t="s">
        <v>36</v>
      </c>
      <c r="U248" s="22" t="s">
        <v>30</v>
      </c>
    </row>
    <row r="249" spans="1:22">
      <c r="A249" s="11" t="s">
        <v>15</v>
      </c>
      <c r="B249" s="14" t="s">
        <v>56</v>
      </c>
      <c r="C249" s="14" t="s">
        <v>56</v>
      </c>
      <c r="D249" s="14" t="s">
        <v>56</v>
      </c>
      <c r="E249" s="14" t="s">
        <v>56</v>
      </c>
      <c r="F249" s="14" t="s">
        <v>56</v>
      </c>
      <c r="G249" s="14" t="s">
        <v>56</v>
      </c>
      <c r="H249" s="14" t="s">
        <v>56</v>
      </c>
      <c r="I249" s="14" t="s">
        <v>56</v>
      </c>
      <c r="J249" s="14" t="s">
        <v>56</v>
      </c>
      <c r="K249" s="14" t="s">
        <v>56</v>
      </c>
      <c r="L249" s="14" t="s">
        <v>56</v>
      </c>
      <c r="M249" s="14" t="s">
        <v>56</v>
      </c>
      <c r="N249" s="16" t="e">
        <f>M249/M259</f>
        <v>#VALUE!</v>
      </c>
      <c r="O249" s="16" t="e">
        <f>M249/(M259-M256-M258)</f>
        <v>#VALUE!</v>
      </c>
      <c r="P249" s="5">
        <v>7.150434967112243E-2</v>
      </c>
      <c r="Q249" s="40"/>
      <c r="R249" s="11" t="s">
        <v>15</v>
      </c>
      <c r="S249" s="16">
        <f t="shared" ref="S249:S255" si="93">P249</f>
        <v>7.150434967112243E-2</v>
      </c>
      <c r="T249" s="16" t="e">
        <f t="shared" ref="T249:T255" si="94">O249</f>
        <v>#VALUE!</v>
      </c>
      <c r="U249" s="73"/>
    </row>
    <row r="250" spans="1:22">
      <c r="A250" s="11" t="s">
        <v>16</v>
      </c>
      <c r="B250" s="14" t="s">
        <v>56</v>
      </c>
      <c r="C250" s="14" t="s">
        <v>56</v>
      </c>
      <c r="D250" s="14" t="s">
        <v>56</v>
      </c>
      <c r="E250" s="14" t="s">
        <v>56</v>
      </c>
      <c r="F250" s="14" t="s">
        <v>56</v>
      </c>
      <c r="G250" s="14" t="s">
        <v>56</v>
      </c>
      <c r="H250" s="14" t="s">
        <v>56</v>
      </c>
      <c r="I250" s="14" t="s">
        <v>56</v>
      </c>
      <c r="J250" s="14" t="s">
        <v>56</v>
      </c>
      <c r="K250" s="14" t="s">
        <v>56</v>
      </c>
      <c r="L250" s="14" t="s">
        <v>56</v>
      </c>
      <c r="M250" s="14" t="s">
        <v>56</v>
      </c>
      <c r="N250" s="16" t="e">
        <f>M250/M259</f>
        <v>#VALUE!</v>
      </c>
      <c r="O250" s="16" t="e">
        <f>M250/(M259-M256-M258)</f>
        <v>#VALUE!</v>
      </c>
      <c r="P250" s="5">
        <v>1.5595162316995544E-2</v>
      </c>
      <c r="Q250" s="40"/>
      <c r="R250" s="11" t="s">
        <v>16</v>
      </c>
      <c r="S250" s="16">
        <f t="shared" si="93"/>
        <v>1.5595162316995544E-2</v>
      </c>
      <c r="T250" s="16" t="e">
        <f t="shared" si="94"/>
        <v>#VALUE!</v>
      </c>
      <c r="U250" s="73"/>
    </row>
    <row r="251" spans="1:22">
      <c r="A251" s="11" t="s">
        <v>17</v>
      </c>
      <c r="B251" s="14" t="s">
        <v>56</v>
      </c>
      <c r="C251" s="14" t="s">
        <v>56</v>
      </c>
      <c r="D251" s="14" t="s">
        <v>56</v>
      </c>
      <c r="E251" s="14" t="s">
        <v>56</v>
      </c>
      <c r="F251" s="14" t="s">
        <v>56</v>
      </c>
      <c r="G251" s="14" t="s">
        <v>56</v>
      </c>
      <c r="H251" s="14" t="s">
        <v>56</v>
      </c>
      <c r="I251" s="14" t="s">
        <v>56</v>
      </c>
      <c r="J251" s="14" t="s">
        <v>56</v>
      </c>
      <c r="K251" s="14" t="s">
        <v>56</v>
      </c>
      <c r="L251" s="14" t="s">
        <v>56</v>
      </c>
      <c r="M251" s="14" t="s">
        <v>56</v>
      </c>
      <c r="N251" s="16" t="e">
        <f>M251/M259</f>
        <v>#VALUE!</v>
      </c>
      <c r="O251" s="16" t="e">
        <f>M251/(M259-M256-M258)</f>
        <v>#VALUE!</v>
      </c>
      <c r="P251" s="5">
        <v>0.81540420114576706</v>
      </c>
      <c r="Q251" s="40"/>
      <c r="R251" s="11" t="s">
        <v>17</v>
      </c>
      <c r="S251" s="16">
        <f t="shared" si="93"/>
        <v>0.81540420114576706</v>
      </c>
      <c r="T251" s="16" t="e">
        <f t="shared" si="94"/>
        <v>#VALUE!</v>
      </c>
      <c r="U251" s="73"/>
    </row>
    <row r="252" spans="1:22">
      <c r="A252" s="11" t="s">
        <v>18</v>
      </c>
      <c r="B252" s="14" t="s">
        <v>56</v>
      </c>
      <c r="C252" s="14" t="s">
        <v>56</v>
      </c>
      <c r="D252" s="14" t="s">
        <v>56</v>
      </c>
      <c r="E252" s="14" t="s">
        <v>56</v>
      </c>
      <c r="F252" s="14" t="s">
        <v>56</v>
      </c>
      <c r="G252" s="14" t="s">
        <v>56</v>
      </c>
      <c r="H252" s="14" t="s">
        <v>56</v>
      </c>
      <c r="I252" s="14" t="s">
        <v>56</v>
      </c>
      <c r="J252" s="14" t="s">
        <v>56</v>
      </c>
      <c r="K252" s="14" t="s">
        <v>56</v>
      </c>
      <c r="L252" s="14" t="s">
        <v>56</v>
      </c>
      <c r="M252" s="14" t="s">
        <v>56</v>
      </c>
      <c r="N252" s="16" t="e">
        <f>M252/M259</f>
        <v>#VALUE!</v>
      </c>
      <c r="O252" s="16" t="e">
        <f>M252/(M259-M256-M258)</f>
        <v>#VALUE!</v>
      </c>
      <c r="P252" s="5">
        <v>8.3810736261404617E-3</v>
      </c>
      <c r="Q252" s="40"/>
      <c r="R252" s="11" t="s">
        <v>18</v>
      </c>
      <c r="S252" s="16">
        <f t="shared" si="93"/>
        <v>8.3810736261404617E-3</v>
      </c>
      <c r="T252" s="16" t="e">
        <f t="shared" si="94"/>
        <v>#VALUE!</v>
      </c>
      <c r="U252" s="73"/>
    </row>
    <row r="253" spans="1:22">
      <c r="A253" s="11" t="s">
        <v>35</v>
      </c>
      <c r="B253" s="14" t="s">
        <v>56</v>
      </c>
      <c r="C253" s="14" t="s">
        <v>56</v>
      </c>
      <c r="D253" s="14" t="s">
        <v>56</v>
      </c>
      <c r="E253" s="14" t="s">
        <v>56</v>
      </c>
      <c r="F253" s="14" t="s">
        <v>56</v>
      </c>
      <c r="G253" s="14" t="s">
        <v>56</v>
      </c>
      <c r="H253" s="14" t="s">
        <v>56</v>
      </c>
      <c r="I253" s="14" t="s">
        <v>56</v>
      </c>
      <c r="J253" s="14" t="s">
        <v>56</v>
      </c>
      <c r="K253" s="14" t="s">
        <v>56</v>
      </c>
      <c r="L253" s="14" t="s">
        <v>56</v>
      </c>
      <c r="M253" s="14" t="s">
        <v>56</v>
      </c>
      <c r="N253" s="16" t="e">
        <f>M253/M259</f>
        <v>#VALUE!</v>
      </c>
      <c r="O253" s="16" t="e">
        <f>M253/(M259-M256-M258)</f>
        <v>#VALUE!</v>
      </c>
      <c r="P253" s="5">
        <v>4.7209845109272223E-2</v>
      </c>
      <c r="Q253" s="40"/>
      <c r="R253" s="11" t="s">
        <v>35</v>
      </c>
      <c r="S253" s="16">
        <f t="shared" si="93"/>
        <v>4.7209845109272223E-2</v>
      </c>
      <c r="T253" s="16" t="e">
        <f t="shared" si="94"/>
        <v>#VALUE!</v>
      </c>
      <c r="U253" s="73"/>
    </row>
    <row r="254" spans="1:22">
      <c r="A254" s="11" t="s">
        <v>19</v>
      </c>
      <c r="B254" s="14" t="s">
        <v>56</v>
      </c>
      <c r="C254" s="14" t="s">
        <v>56</v>
      </c>
      <c r="D254" s="14" t="s">
        <v>56</v>
      </c>
      <c r="E254" s="14" t="s">
        <v>56</v>
      </c>
      <c r="F254" s="14" t="s">
        <v>56</v>
      </c>
      <c r="G254" s="14" t="s">
        <v>56</v>
      </c>
      <c r="H254" s="14" t="s">
        <v>56</v>
      </c>
      <c r="I254" s="14" t="s">
        <v>56</v>
      </c>
      <c r="J254" s="14" t="s">
        <v>56</v>
      </c>
      <c r="K254" s="14" t="s">
        <v>56</v>
      </c>
      <c r="L254" s="14" t="s">
        <v>56</v>
      </c>
      <c r="M254" s="14" t="s">
        <v>56</v>
      </c>
      <c r="N254" s="16" t="e">
        <f>M254/M259</f>
        <v>#VALUE!</v>
      </c>
      <c r="O254" s="16" t="e">
        <f>M254/(M259-M256-M258)</f>
        <v>#VALUE!</v>
      </c>
      <c r="P254" s="5">
        <v>1.336728198599618E-2</v>
      </c>
      <c r="Q254" s="40"/>
      <c r="R254" s="11" t="s">
        <v>19</v>
      </c>
      <c r="S254" s="16">
        <f t="shared" si="93"/>
        <v>1.336728198599618E-2</v>
      </c>
      <c r="T254" s="16" t="e">
        <f t="shared" si="94"/>
        <v>#VALUE!</v>
      </c>
      <c r="U254" s="73"/>
    </row>
    <row r="255" spans="1:22">
      <c r="A255" s="11" t="s">
        <v>22</v>
      </c>
      <c r="B255" s="14" t="s">
        <v>56</v>
      </c>
      <c r="C255" s="14" t="s">
        <v>56</v>
      </c>
      <c r="D255" s="14" t="s">
        <v>56</v>
      </c>
      <c r="E255" s="14" t="s">
        <v>56</v>
      </c>
      <c r="F255" s="14" t="s">
        <v>56</v>
      </c>
      <c r="G255" s="14" t="s">
        <v>56</v>
      </c>
      <c r="H255" s="14" t="s">
        <v>56</v>
      </c>
      <c r="I255" s="14" t="s">
        <v>56</v>
      </c>
      <c r="J255" s="14" t="s">
        <v>56</v>
      </c>
      <c r="K255" s="14" t="s">
        <v>56</v>
      </c>
      <c r="L255" s="14" t="s">
        <v>56</v>
      </c>
      <c r="M255" s="14" t="s">
        <v>56</v>
      </c>
      <c r="N255" s="16" t="e">
        <f>M255/M259</f>
        <v>#VALUE!</v>
      </c>
      <c r="O255" s="16" t="e">
        <f>M255/(M259-M256-M258)</f>
        <v>#VALUE!</v>
      </c>
      <c r="P255" s="5">
        <v>2.1854445151708042E-2</v>
      </c>
      <c r="Q255" s="40"/>
      <c r="R255" s="11" t="s">
        <v>22</v>
      </c>
      <c r="S255" s="16">
        <f t="shared" si="93"/>
        <v>2.1854445151708042E-2</v>
      </c>
      <c r="T255" s="16" t="e">
        <f t="shared" si="94"/>
        <v>#VALUE!</v>
      </c>
      <c r="U255" s="73"/>
    </row>
    <row r="256" spans="1:22">
      <c r="A256" s="11" t="s">
        <v>20</v>
      </c>
      <c r="B256" s="14" t="s">
        <v>56</v>
      </c>
      <c r="C256" s="14" t="s">
        <v>56</v>
      </c>
      <c r="D256" s="14" t="s">
        <v>56</v>
      </c>
      <c r="E256" s="14" t="s">
        <v>56</v>
      </c>
      <c r="F256" s="14" t="s">
        <v>56</v>
      </c>
      <c r="G256" s="14" t="s">
        <v>56</v>
      </c>
      <c r="H256" s="14" t="s">
        <v>56</v>
      </c>
      <c r="I256" s="14" t="s">
        <v>56</v>
      </c>
      <c r="J256" s="14" t="s">
        <v>56</v>
      </c>
      <c r="K256" s="14" t="s">
        <v>56</v>
      </c>
      <c r="L256" s="14" t="s">
        <v>56</v>
      </c>
      <c r="M256" s="14" t="s">
        <v>56</v>
      </c>
      <c r="N256" s="16" t="e">
        <f>M256/M259</f>
        <v>#VALUE!</v>
      </c>
      <c r="O256" s="16"/>
      <c r="P256" s="5"/>
      <c r="Q256" s="40"/>
      <c r="R256" s="11" t="s">
        <v>21</v>
      </c>
      <c r="S256" s="16">
        <f>P257</f>
        <v>1.1669849352853809E-3</v>
      </c>
      <c r="T256" s="16" t="e">
        <f>O257</f>
        <v>#VALUE!</v>
      </c>
      <c r="U256" s="73"/>
    </row>
    <row r="257" spans="1:22">
      <c r="A257" s="11" t="s">
        <v>21</v>
      </c>
      <c r="B257" s="14" t="s">
        <v>56</v>
      </c>
      <c r="C257" s="14" t="s">
        <v>56</v>
      </c>
      <c r="D257" s="14" t="s">
        <v>56</v>
      </c>
      <c r="E257" s="14" t="s">
        <v>56</v>
      </c>
      <c r="F257" s="14" t="s">
        <v>56</v>
      </c>
      <c r="G257" s="14" t="s">
        <v>56</v>
      </c>
      <c r="H257" s="14" t="s">
        <v>56</v>
      </c>
      <c r="I257" s="14" t="s">
        <v>56</v>
      </c>
      <c r="J257" s="14" t="s">
        <v>56</v>
      </c>
      <c r="K257" s="14" t="s">
        <v>56</v>
      </c>
      <c r="L257" s="14" t="s">
        <v>56</v>
      </c>
      <c r="M257" s="14" t="s">
        <v>56</v>
      </c>
      <c r="N257" s="16" t="e">
        <f>M257/M259</f>
        <v>#VALUE!</v>
      </c>
      <c r="O257" s="16" t="e">
        <f>M257/(M259-M256-M258)</f>
        <v>#VALUE!</v>
      </c>
      <c r="P257" s="5">
        <v>1.1669849352853809E-3</v>
      </c>
      <c r="Q257" s="40"/>
      <c r="R257" s="14"/>
      <c r="S257" s="16"/>
      <c r="T257" s="16"/>
      <c r="U257" s="73"/>
    </row>
    <row r="258" spans="1:22">
      <c r="A258" s="11" t="s">
        <v>23</v>
      </c>
      <c r="B258" s="14" t="s">
        <v>56</v>
      </c>
      <c r="C258" s="14" t="s">
        <v>56</v>
      </c>
      <c r="D258" s="14" t="s">
        <v>56</v>
      </c>
      <c r="E258" s="14" t="s">
        <v>56</v>
      </c>
      <c r="F258" s="14" t="s">
        <v>56</v>
      </c>
      <c r="G258" s="14" t="s">
        <v>56</v>
      </c>
      <c r="H258" s="14" t="s">
        <v>56</v>
      </c>
      <c r="I258" s="14" t="s">
        <v>56</v>
      </c>
      <c r="J258" s="14" t="s">
        <v>56</v>
      </c>
      <c r="K258" s="14" t="s">
        <v>56</v>
      </c>
      <c r="L258" s="14" t="s">
        <v>56</v>
      </c>
      <c r="M258" s="14" t="s">
        <v>56</v>
      </c>
      <c r="N258" s="16" t="e">
        <f>M258/M259</f>
        <v>#VALUE!</v>
      </c>
      <c r="O258" s="16"/>
      <c r="P258" s="16"/>
      <c r="Q258" s="40"/>
      <c r="R258" s="14"/>
      <c r="S258" s="16"/>
      <c r="T258" s="16"/>
      <c r="U258" s="73"/>
    </row>
    <row r="259" spans="1:22">
      <c r="A259" s="26" t="s">
        <v>24</v>
      </c>
      <c r="B259" s="1">
        <f t="shared" ref="B259:M259" si="95">SUM(B249:B258)</f>
        <v>0</v>
      </c>
      <c r="C259" s="27">
        <f t="shared" si="95"/>
        <v>0</v>
      </c>
      <c r="D259" s="27">
        <f t="shared" si="95"/>
        <v>0</v>
      </c>
      <c r="E259" s="27">
        <f t="shared" si="95"/>
        <v>0</v>
      </c>
      <c r="F259" s="27">
        <f t="shared" si="95"/>
        <v>0</v>
      </c>
      <c r="G259" s="27">
        <f t="shared" si="95"/>
        <v>0</v>
      </c>
      <c r="H259" s="27">
        <f t="shared" si="95"/>
        <v>0</v>
      </c>
      <c r="I259" s="27">
        <f t="shared" si="95"/>
        <v>0</v>
      </c>
      <c r="J259" s="27">
        <f t="shared" si="95"/>
        <v>0</v>
      </c>
      <c r="K259" s="27">
        <f t="shared" si="95"/>
        <v>0</v>
      </c>
      <c r="L259" s="27">
        <f t="shared" si="95"/>
        <v>0</v>
      </c>
      <c r="M259" s="18">
        <f t="shared" si="95"/>
        <v>0</v>
      </c>
      <c r="N259" s="18"/>
      <c r="O259" s="18"/>
      <c r="P259" s="28"/>
      <c r="Q259" s="41"/>
      <c r="R259" s="18"/>
      <c r="S259" s="28"/>
      <c r="T259" s="28"/>
      <c r="U259" s="74"/>
    </row>
    <row r="260" spans="1:2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6"/>
      <c r="Q260" s="40"/>
      <c r="R260" s="14"/>
      <c r="S260" s="14"/>
      <c r="T260" s="16"/>
      <c r="U260" s="73"/>
      <c r="V260" s="73"/>
    </row>
    <row r="261" spans="1:22" ht="17" thickBot="1">
      <c r="A261" s="18" t="s">
        <v>83</v>
      </c>
      <c r="B261" s="12">
        <v>2008</v>
      </c>
      <c r="C261" s="12">
        <v>2009</v>
      </c>
      <c r="D261" s="12">
        <v>2010</v>
      </c>
      <c r="E261" s="12">
        <v>2011</v>
      </c>
      <c r="F261" s="12">
        <v>2012</v>
      </c>
      <c r="G261" s="12">
        <v>2013</v>
      </c>
      <c r="H261" s="12">
        <v>2014</v>
      </c>
      <c r="I261" s="12">
        <v>2015</v>
      </c>
      <c r="J261" s="12">
        <v>2016</v>
      </c>
      <c r="K261" s="12">
        <v>2017</v>
      </c>
      <c r="L261" s="12">
        <v>2018</v>
      </c>
      <c r="M261" s="12" t="s">
        <v>24</v>
      </c>
      <c r="N261" s="12" t="s">
        <v>25</v>
      </c>
      <c r="O261" s="12" t="s">
        <v>26</v>
      </c>
      <c r="P261" s="22" t="s">
        <v>27</v>
      </c>
      <c r="Q261" s="37" t="s">
        <v>86</v>
      </c>
      <c r="R261" s="14"/>
      <c r="S261" s="22" t="s">
        <v>9</v>
      </c>
      <c r="T261" s="22" t="s">
        <v>27</v>
      </c>
      <c r="U261" s="22" t="s">
        <v>89</v>
      </c>
      <c r="V261" s="22" t="s">
        <v>90</v>
      </c>
    </row>
    <row r="262" spans="1:22">
      <c r="A262" s="11" t="s">
        <v>15</v>
      </c>
      <c r="B262" s="35">
        <v>4</v>
      </c>
      <c r="C262" s="35">
        <v>7</v>
      </c>
      <c r="D262" s="35">
        <v>8</v>
      </c>
      <c r="E262" s="35">
        <v>8</v>
      </c>
      <c r="F262" s="35">
        <v>6</v>
      </c>
      <c r="G262" s="35">
        <v>6</v>
      </c>
      <c r="H262" s="35">
        <v>11</v>
      </c>
      <c r="I262" s="35">
        <v>3</v>
      </c>
      <c r="J262" s="35">
        <v>4</v>
      </c>
      <c r="K262" s="35">
        <v>1</v>
      </c>
      <c r="L262" s="35">
        <v>3</v>
      </c>
      <c r="M262" s="14">
        <f t="shared" ref="M262:M271" si="96">SUM(B262:L262)</f>
        <v>61</v>
      </c>
      <c r="N262" s="16">
        <f>M262/M272</f>
        <v>4.8335974643423138E-2</v>
      </c>
      <c r="O262" s="16">
        <f>M262/(M272-M269-M271)</f>
        <v>5.0538525269262634E-2</v>
      </c>
      <c r="P262" s="5">
        <v>0.24695808922938262</v>
      </c>
      <c r="Q262" s="38">
        <f>L262/(L272-L269-L271)</f>
        <v>2.2058823529411766E-2</v>
      </c>
      <c r="R262" s="14"/>
      <c r="S262" s="11" t="s">
        <v>15</v>
      </c>
      <c r="T262" s="16">
        <f t="shared" ref="T262:T268" si="97">P262</f>
        <v>0.24695808922938262</v>
      </c>
      <c r="U262" s="73">
        <f t="shared" ref="U262:U268" si="98">O262</f>
        <v>5.0538525269262634E-2</v>
      </c>
      <c r="V262" s="73">
        <f t="shared" ref="V262:V268" si="99">Q262</f>
        <v>2.2058823529411766E-2</v>
      </c>
    </row>
    <row r="263" spans="1:22">
      <c r="A263" s="11" t="s">
        <v>16</v>
      </c>
      <c r="B263" s="35">
        <v>7</v>
      </c>
      <c r="C263" s="35">
        <v>2</v>
      </c>
      <c r="D263" s="35"/>
      <c r="E263" s="35">
        <v>3</v>
      </c>
      <c r="F263" s="35"/>
      <c r="G263" s="35"/>
      <c r="H263" s="35">
        <v>2</v>
      </c>
      <c r="I263" s="35"/>
      <c r="J263" s="35"/>
      <c r="K263" s="35"/>
      <c r="L263" s="35">
        <v>4</v>
      </c>
      <c r="M263" s="14">
        <f t="shared" si="96"/>
        <v>18</v>
      </c>
      <c r="N263" s="16">
        <f>M263/M272</f>
        <v>1.4263074484944533E-2</v>
      </c>
      <c r="O263" s="16">
        <f>M263/(M272-M269-M271)</f>
        <v>1.4913007456503728E-2</v>
      </c>
      <c r="P263" s="5">
        <v>1.5772870662460567E-3</v>
      </c>
      <c r="Q263" s="38">
        <f>L263/(L272-L269-L271)</f>
        <v>2.9411764705882353E-2</v>
      </c>
      <c r="R263" s="14"/>
      <c r="S263" s="11" t="s">
        <v>16</v>
      </c>
      <c r="T263" s="16">
        <f t="shared" si="97"/>
        <v>1.5772870662460567E-3</v>
      </c>
      <c r="U263" s="73">
        <f t="shared" si="98"/>
        <v>1.4913007456503728E-2</v>
      </c>
      <c r="V263" s="73">
        <f t="shared" si="99"/>
        <v>2.9411764705882353E-2</v>
      </c>
    </row>
    <row r="264" spans="1:22">
      <c r="A264" s="11" t="s">
        <v>17</v>
      </c>
      <c r="B264" s="35">
        <v>90</v>
      </c>
      <c r="C264" s="35">
        <v>58</v>
      </c>
      <c r="D264" s="35">
        <v>71</v>
      </c>
      <c r="E264" s="35">
        <v>58</v>
      </c>
      <c r="F264" s="35">
        <v>78</v>
      </c>
      <c r="G264" s="35">
        <v>68</v>
      </c>
      <c r="H264" s="35">
        <v>66</v>
      </c>
      <c r="I264" s="35">
        <v>62</v>
      </c>
      <c r="J264" s="35">
        <v>55</v>
      </c>
      <c r="K264" s="35">
        <v>56</v>
      </c>
      <c r="L264" s="35">
        <v>86</v>
      </c>
      <c r="M264" s="14">
        <f t="shared" si="96"/>
        <v>748</v>
      </c>
      <c r="N264" s="16">
        <f>M264/M272</f>
        <v>0.59270998415213949</v>
      </c>
      <c r="O264" s="16">
        <f>M264/(M272-M269-M271)</f>
        <v>0.61971830985915488</v>
      </c>
      <c r="P264" s="5">
        <v>0.61987381703470035</v>
      </c>
      <c r="Q264" s="38">
        <f>L264/(L272-L269-L271)</f>
        <v>0.63235294117647056</v>
      </c>
      <c r="R264" s="14"/>
      <c r="S264" s="11" t="s">
        <v>17</v>
      </c>
      <c r="T264" s="16">
        <f t="shared" si="97"/>
        <v>0.61987381703470035</v>
      </c>
      <c r="U264" s="73">
        <f t="shared" si="98"/>
        <v>0.61971830985915488</v>
      </c>
      <c r="V264" s="73">
        <f t="shared" si="99"/>
        <v>0.63235294117647056</v>
      </c>
    </row>
    <row r="265" spans="1:22">
      <c r="A265" s="11" t="s">
        <v>18</v>
      </c>
      <c r="B265" s="35"/>
      <c r="C265" s="35">
        <v>2</v>
      </c>
      <c r="D265" s="35">
        <v>2</v>
      </c>
      <c r="E265" s="35">
        <v>3</v>
      </c>
      <c r="F265" s="35">
        <v>2</v>
      </c>
      <c r="G265" s="35"/>
      <c r="H265" s="35">
        <v>2</v>
      </c>
      <c r="I265" s="35"/>
      <c r="J265" s="35"/>
      <c r="K265" s="35"/>
      <c r="L265" s="35">
        <v>1</v>
      </c>
      <c r="M265" s="14">
        <f t="shared" si="96"/>
        <v>12</v>
      </c>
      <c r="N265" s="16">
        <f>M265/M272</f>
        <v>9.5087163232963554E-3</v>
      </c>
      <c r="O265" s="16">
        <f>M265/(M272-M269-M271)</f>
        <v>9.9420049710024858E-3</v>
      </c>
      <c r="P265" s="5">
        <v>5.4078413699864807E-3</v>
      </c>
      <c r="Q265" s="38">
        <f>L265/(L272-L269-L271)</f>
        <v>7.3529411764705881E-3</v>
      </c>
      <c r="R265" s="14"/>
      <c r="S265" s="11" t="s">
        <v>18</v>
      </c>
      <c r="T265" s="16">
        <f t="shared" si="97"/>
        <v>5.4078413699864807E-3</v>
      </c>
      <c r="U265" s="73">
        <f t="shared" si="98"/>
        <v>9.9420049710024858E-3</v>
      </c>
      <c r="V265" s="73">
        <f t="shared" si="99"/>
        <v>7.3529411764705881E-3</v>
      </c>
    </row>
    <row r="266" spans="1:22">
      <c r="A266" s="11" t="s">
        <v>35</v>
      </c>
      <c r="B266" s="35">
        <v>12</v>
      </c>
      <c r="C266" s="35">
        <v>17</v>
      </c>
      <c r="D266" s="35">
        <v>21</v>
      </c>
      <c r="E266" s="35">
        <v>13</v>
      </c>
      <c r="F266" s="35">
        <v>20</v>
      </c>
      <c r="G266" s="35">
        <v>9</v>
      </c>
      <c r="H266" s="35">
        <v>20</v>
      </c>
      <c r="I266" s="35">
        <v>19</v>
      </c>
      <c r="J266" s="35">
        <v>17</v>
      </c>
      <c r="K266" s="35">
        <v>9</v>
      </c>
      <c r="L266" s="35">
        <v>24</v>
      </c>
      <c r="M266" s="14">
        <f>SUM(B266:L266)</f>
        <v>181</v>
      </c>
      <c r="N266" s="16">
        <f>M266/M272</f>
        <v>0.14342313787638669</v>
      </c>
      <c r="O266" s="16">
        <f>M266/(M272-M269-M271)</f>
        <v>0.1499585749792875</v>
      </c>
      <c r="P266" s="5">
        <v>5.6331680937359175E-3</v>
      </c>
      <c r="Q266" s="38">
        <f>L266/(L272-L269-L271)</f>
        <v>0.17647058823529413</v>
      </c>
      <c r="R266" s="14"/>
      <c r="S266" s="11" t="s">
        <v>35</v>
      </c>
      <c r="T266" s="16">
        <f t="shared" si="97"/>
        <v>5.6331680937359175E-3</v>
      </c>
      <c r="U266" s="73">
        <f t="shared" si="98"/>
        <v>0.1499585749792875</v>
      </c>
      <c r="V266" s="73">
        <f>Q266</f>
        <v>0.17647058823529413</v>
      </c>
    </row>
    <row r="267" spans="1:22">
      <c r="A267" s="11" t="s">
        <v>19</v>
      </c>
      <c r="B267" s="35">
        <v>12</v>
      </c>
      <c r="C267" s="35">
        <v>13</v>
      </c>
      <c r="D267" s="35">
        <v>19</v>
      </c>
      <c r="E267" s="35">
        <v>20</v>
      </c>
      <c r="F267" s="35">
        <v>25</v>
      </c>
      <c r="G267" s="35">
        <v>11</v>
      </c>
      <c r="H267" s="35">
        <v>10</v>
      </c>
      <c r="I267" s="35">
        <v>4</v>
      </c>
      <c r="J267" s="35">
        <v>3</v>
      </c>
      <c r="K267" s="35">
        <v>3</v>
      </c>
      <c r="L267" s="35">
        <v>13</v>
      </c>
      <c r="M267" s="14">
        <f t="shared" si="96"/>
        <v>133</v>
      </c>
      <c r="N267" s="16">
        <f>M267/M272</f>
        <v>0.10538827258320127</v>
      </c>
      <c r="O267" s="16">
        <f>M267/(M272-M269-M271)</f>
        <v>0.11019055509527755</v>
      </c>
      <c r="P267" s="5">
        <v>9.1031996394772413E-2</v>
      </c>
      <c r="Q267" s="38">
        <f>L267/(L272-L269-L271)</f>
        <v>9.5588235294117641E-2</v>
      </c>
      <c r="R267" s="14"/>
      <c r="S267" s="11" t="s">
        <v>19</v>
      </c>
      <c r="T267" s="16">
        <f t="shared" si="97"/>
        <v>9.1031996394772413E-2</v>
      </c>
      <c r="U267" s="73">
        <f t="shared" si="98"/>
        <v>0.11019055509527755</v>
      </c>
      <c r="V267" s="73">
        <f t="shared" si="99"/>
        <v>9.5588235294117641E-2</v>
      </c>
    </row>
    <row r="268" spans="1:22">
      <c r="A268" s="11" t="s">
        <v>22</v>
      </c>
      <c r="B268" s="35">
        <v>3</v>
      </c>
      <c r="C268" s="35">
        <v>4</v>
      </c>
      <c r="D268" s="35">
        <v>4</v>
      </c>
      <c r="E268" s="35">
        <v>4</v>
      </c>
      <c r="F268" s="35">
        <v>7</v>
      </c>
      <c r="G268" s="35">
        <v>5</v>
      </c>
      <c r="H268" s="35">
        <v>3</v>
      </c>
      <c r="I268" s="35">
        <v>5</v>
      </c>
      <c r="J268" s="35">
        <v>3</v>
      </c>
      <c r="K268" s="35">
        <v>5</v>
      </c>
      <c r="L268" s="35">
        <v>5</v>
      </c>
      <c r="M268" s="14">
        <f t="shared" si="96"/>
        <v>48</v>
      </c>
      <c r="N268" s="16">
        <f>M268/M272</f>
        <v>3.8034865293185421E-2</v>
      </c>
      <c r="O268" s="16">
        <f>M268/(M272-M269-M271)</f>
        <v>3.9768019884009943E-2</v>
      </c>
      <c r="P268" s="5">
        <v>2.185669220369536E-2</v>
      </c>
      <c r="Q268" s="38">
        <f>L268/(L272-L269-L271)</f>
        <v>3.6764705882352942E-2</v>
      </c>
      <c r="R268" s="14"/>
      <c r="S268" s="11" t="s">
        <v>22</v>
      </c>
      <c r="T268" s="16">
        <f t="shared" si="97"/>
        <v>2.185669220369536E-2</v>
      </c>
      <c r="U268" s="73">
        <f t="shared" si="98"/>
        <v>3.9768019884009943E-2</v>
      </c>
      <c r="V268" s="73">
        <f t="shared" si="99"/>
        <v>3.6764705882352942E-2</v>
      </c>
    </row>
    <row r="269" spans="1:22">
      <c r="A269" s="11" t="s">
        <v>20</v>
      </c>
      <c r="B269" s="35">
        <v>2</v>
      </c>
      <c r="C269" s="35">
        <v>3</v>
      </c>
      <c r="D269" s="35">
        <v>4</v>
      </c>
      <c r="E269" s="35"/>
      <c r="F269" s="35">
        <v>2</v>
      </c>
      <c r="G269" s="35">
        <v>4</v>
      </c>
      <c r="H269" s="35">
        <v>1</v>
      </c>
      <c r="I269" s="35">
        <v>4</v>
      </c>
      <c r="J269" s="35">
        <v>1</v>
      </c>
      <c r="K269" s="35">
        <v>1</v>
      </c>
      <c r="L269" s="35">
        <v>4</v>
      </c>
      <c r="M269" s="14">
        <f t="shared" si="96"/>
        <v>26</v>
      </c>
      <c r="N269" s="16">
        <f>M269/M272</f>
        <v>2.0602218700475437E-2</v>
      </c>
      <c r="O269" s="16"/>
      <c r="P269" s="5"/>
      <c r="Q269" s="38"/>
      <c r="R269" s="14"/>
      <c r="S269" s="11" t="s">
        <v>21</v>
      </c>
      <c r="T269" s="16">
        <f>P270</f>
        <v>1.8026137899954935E-3</v>
      </c>
      <c r="U269" s="73">
        <f>O270</f>
        <v>4.9710024855012429E-3</v>
      </c>
      <c r="V269" s="73">
        <f>Q270</f>
        <v>0</v>
      </c>
    </row>
    <row r="270" spans="1:22">
      <c r="A270" s="11" t="s">
        <v>21</v>
      </c>
      <c r="B270" s="35">
        <v>1</v>
      </c>
      <c r="C270" s="35">
        <v>2</v>
      </c>
      <c r="D270" s="35">
        <v>2</v>
      </c>
      <c r="E270" s="35"/>
      <c r="F270" s="35"/>
      <c r="G270" s="35"/>
      <c r="H270" s="35"/>
      <c r="I270" s="35">
        <v>1</v>
      </c>
      <c r="J270" s="35"/>
      <c r="K270" s="35"/>
      <c r="L270" s="35"/>
      <c r="M270" s="14">
        <f t="shared" si="96"/>
        <v>6</v>
      </c>
      <c r="N270" s="16">
        <f>M270/M272</f>
        <v>4.7543581616481777E-3</v>
      </c>
      <c r="O270" s="16">
        <f>M270/(M272-M269-M271)</f>
        <v>4.9710024855012429E-3</v>
      </c>
      <c r="P270" s="5">
        <v>1.8026137899954935E-3</v>
      </c>
      <c r="Q270" s="38">
        <f>L270/(L272-L269-L271)</f>
        <v>0</v>
      </c>
      <c r="R270" s="14"/>
      <c r="S270" s="14"/>
      <c r="T270" s="16"/>
      <c r="U270" s="73"/>
      <c r="V270" s="73"/>
    </row>
    <row r="271" spans="1:22">
      <c r="A271" s="11" t="s">
        <v>23</v>
      </c>
      <c r="B271" s="35">
        <v>4</v>
      </c>
      <c r="C271" s="35">
        <v>3</v>
      </c>
      <c r="D271" s="35">
        <v>4</v>
      </c>
      <c r="E271" s="35">
        <v>4</v>
      </c>
      <c r="F271" s="35">
        <v>1</v>
      </c>
      <c r="G271" s="35">
        <v>1</v>
      </c>
      <c r="H271" s="35">
        <v>3</v>
      </c>
      <c r="I271" s="35">
        <v>4</v>
      </c>
      <c r="J271" s="35">
        <v>1</v>
      </c>
      <c r="K271" s="35">
        <v>2</v>
      </c>
      <c r="L271" s="35">
        <v>2</v>
      </c>
      <c r="M271" s="14">
        <f t="shared" si="96"/>
        <v>29</v>
      </c>
      <c r="N271" s="16">
        <f>M271/M272</f>
        <v>2.2979397781299524E-2</v>
      </c>
      <c r="O271" s="16"/>
      <c r="P271" s="16"/>
      <c r="Q271" s="38"/>
      <c r="R271" s="14"/>
      <c r="S271" s="14"/>
      <c r="T271" s="16"/>
      <c r="U271" s="73"/>
      <c r="V271" s="73"/>
    </row>
    <row r="272" spans="1:22">
      <c r="A272" s="26" t="s">
        <v>24</v>
      </c>
      <c r="B272" s="27">
        <f t="shared" ref="B272:M272" si="100">SUM(B262:B271)</f>
        <v>135</v>
      </c>
      <c r="C272" s="27">
        <f t="shared" si="100"/>
        <v>111</v>
      </c>
      <c r="D272" s="27">
        <f t="shared" si="100"/>
        <v>135</v>
      </c>
      <c r="E272" s="27">
        <f t="shared" si="100"/>
        <v>113</v>
      </c>
      <c r="F272" s="27">
        <f t="shared" si="100"/>
        <v>141</v>
      </c>
      <c r="G272" s="27">
        <f t="shared" si="100"/>
        <v>104</v>
      </c>
      <c r="H272" s="27">
        <f t="shared" si="100"/>
        <v>118</v>
      </c>
      <c r="I272" s="27">
        <f t="shared" si="100"/>
        <v>102</v>
      </c>
      <c r="J272" s="27">
        <f t="shared" si="100"/>
        <v>84</v>
      </c>
      <c r="K272" s="27">
        <f t="shared" si="100"/>
        <v>77</v>
      </c>
      <c r="L272" s="27">
        <f t="shared" si="100"/>
        <v>142</v>
      </c>
      <c r="M272" s="18">
        <f t="shared" si="100"/>
        <v>1262</v>
      </c>
      <c r="N272" s="18"/>
      <c r="O272" s="18"/>
      <c r="P272" s="28"/>
      <c r="Q272" s="39"/>
      <c r="R272" s="18"/>
      <c r="S272" s="18"/>
      <c r="T272" s="28"/>
      <c r="U272" s="74"/>
      <c r="V272" s="74"/>
    </row>
    <row r="273" spans="1:2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6"/>
      <c r="Q273" s="40"/>
      <c r="R273" s="14"/>
      <c r="S273" s="14"/>
      <c r="T273" s="16"/>
      <c r="U273" s="73"/>
      <c r="V273" s="73"/>
    </row>
    <row r="274" spans="1:22" ht="17" thickBot="1">
      <c r="A274" s="18" t="s">
        <v>84</v>
      </c>
      <c r="B274" s="12">
        <v>2008</v>
      </c>
      <c r="C274" s="12">
        <v>2009</v>
      </c>
      <c r="D274" s="12">
        <v>2010</v>
      </c>
      <c r="E274" s="12">
        <v>2011</v>
      </c>
      <c r="F274" s="12">
        <v>2012</v>
      </c>
      <c r="G274" s="12">
        <v>2013</v>
      </c>
      <c r="H274" s="12">
        <v>2014</v>
      </c>
      <c r="I274" s="12">
        <v>2015</v>
      </c>
      <c r="J274" s="12">
        <v>2016</v>
      </c>
      <c r="K274" s="12">
        <v>2017</v>
      </c>
      <c r="L274" s="12">
        <v>2018</v>
      </c>
      <c r="M274" s="12" t="s">
        <v>24</v>
      </c>
      <c r="N274" s="12" t="s">
        <v>25</v>
      </c>
      <c r="O274" s="12" t="s">
        <v>26</v>
      </c>
      <c r="P274" s="22" t="s">
        <v>27</v>
      </c>
      <c r="Q274" s="37" t="s">
        <v>86</v>
      </c>
      <c r="R274" s="14"/>
      <c r="S274" s="22" t="s">
        <v>9</v>
      </c>
      <c r="T274" s="22" t="s">
        <v>27</v>
      </c>
      <c r="U274" s="22" t="s">
        <v>89</v>
      </c>
      <c r="V274" s="22" t="s">
        <v>90</v>
      </c>
    </row>
    <row r="275" spans="1:22">
      <c r="A275" s="11" t="s">
        <v>15</v>
      </c>
      <c r="B275" s="35">
        <v>45</v>
      </c>
      <c r="C275" s="35">
        <v>40</v>
      </c>
      <c r="D275" s="35">
        <v>33</v>
      </c>
      <c r="E275" s="35">
        <v>32</v>
      </c>
      <c r="F275" s="35">
        <v>33</v>
      </c>
      <c r="G275" s="35">
        <v>19</v>
      </c>
      <c r="H275" s="35">
        <v>29</v>
      </c>
      <c r="I275" s="35">
        <v>20</v>
      </c>
      <c r="J275" s="35">
        <v>8</v>
      </c>
      <c r="K275" s="35">
        <v>10</v>
      </c>
      <c r="L275" s="35">
        <v>13</v>
      </c>
      <c r="M275" s="14">
        <f t="shared" ref="M275:M284" si="101">SUM(B275:L275)</f>
        <v>282</v>
      </c>
      <c r="N275" s="16">
        <f>M275/M285</f>
        <v>4.6519300560871002E-2</v>
      </c>
      <c r="O275" s="16">
        <f>M275/(M285-M282-M284)</f>
        <v>4.7275775356244762E-2</v>
      </c>
      <c r="P275" s="5">
        <v>0.21267316572601333</v>
      </c>
      <c r="Q275" s="38">
        <f>L275/(L285-L282-L284)</f>
        <v>2.0900321543408359E-2</v>
      </c>
      <c r="R275" s="14"/>
      <c r="S275" s="11" t="s">
        <v>15</v>
      </c>
      <c r="T275" s="16">
        <f t="shared" ref="T275:T281" si="102">P275</f>
        <v>0.21267316572601333</v>
      </c>
      <c r="U275" s="73">
        <f t="shared" ref="U275:U281" si="103">O275</f>
        <v>4.7275775356244762E-2</v>
      </c>
      <c r="V275" s="73">
        <f t="shared" ref="V275:V281" si="104">Q275</f>
        <v>2.0900321543408359E-2</v>
      </c>
    </row>
    <row r="276" spans="1:22">
      <c r="A276" s="11" t="s">
        <v>16</v>
      </c>
      <c r="B276" s="35">
        <v>17</v>
      </c>
      <c r="C276" s="35">
        <v>22</v>
      </c>
      <c r="D276" s="35">
        <v>15</v>
      </c>
      <c r="E276" s="35">
        <v>11</v>
      </c>
      <c r="F276" s="35">
        <v>16</v>
      </c>
      <c r="G276" s="35">
        <v>9</v>
      </c>
      <c r="H276" s="35">
        <v>11</v>
      </c>
      <c r="I276" s="35">
        <v>32</v>
      </c>
      <c r="J276" s="35">
        <v>15</v>
      </c>
      <c r="K276" s="35">
        <v>11</v>
      </c>
      <c r="L276" s="35">
        <v>22</v>
      </c>
      <c r="M276" s="14">
        <f t="shared" si="101"/>
        <v>181</v>
      </c>
      <c r="N276" s="16">
        <f>M276/M285</f>
        <v>2.9858132629495215E-2</v>
      </c>
      <c r="O276" s="16">
        <f>M276/(M285-M282-M284)</f>
        <v>3.0343671416596815E-2</v>
      </c>
      <c r="P276" s="5">
        <v>2.8219599794766545E-3</v>
      </c>
      <c r="Q276" s="38">
        <f>L276/(L285-L282-L284)</f>
        <v>3.5369774919614148E-2</v>
      </c>
      <c r="R276" s="14"/>
      <c r="S276" s="11" t="s">
        <v>16</v>
      </c>
      <c r="T276" s="16">
        <f t="shared" si="102"/>
        <v>2.8219599794766545E-3</v>
      </c>
      <c r="U276" s="73">
        <f t="shared" si="103"/>
        <v>3.0343671416596815E-2</v>
      </c>
      <c r="V276" s="73">
        <f t="shared" si="104"/>
        <v>3.5369774919614148E-2</v>
      </c>
    </row>
    <row r="277" spans="1:22">
      <c r="A277" s="11" t="s">
        <v>17</v>
      </c>
      <c r="B277" s="35">
        <v>426</v>
      </c>
      <c r="C277" s="35">
        <v>374</v>
      </c>
      <c r="D277" s="35">
        <v>391</v>
      </c>
      <c r="E277" s="35">
        <v>329</v>
      </c>
      <c r="F277" s="35">
        <v>293</v>
      </c>
      <c r="G277" s="35">
        <v>276</v>
      </c>
      <c r="H277" s="35">
        <v>331</v>
      </c>
      <c r="I277" s="35">
        <v>342</v>
      </c>
      <c r="J277" s="35">
        <v>304</v>
      </c>
      <c r="K277" s="35">
        <v>239</v>
      </c>
      <c r="L277" s="35">
        <v>434</v>
      </c>
      <c r="M277" s="14">
        <f t="shared" si="101"/>
        <v>3739</v>
      </c>
      <c r="N277" s="16">
        <f>M277/M285</f>
        <v>0.61679313757835696</v>
      </c>
      <c r="O277" s="16">
        <f>M277/(M285-M282-M284)</f>
        <v>0.62682313495389774</v>
      </c>
      <c r="P277" s="5">
        <v>0.64289379168804517</v>
      </c>
      <c r="Q277" s="38">
        <f>L277/(L285-L282-L284)</f>
        <v>0.69774919614147912</v>
      </c>
      <c r="R277" s="14"/>
      <c r="S277" s="11" t="s">
        <v>17</v>
      </c>
      <c r="T277" s="16">
        <f t="shared" si="102"/>
        <v>0.64289379168804517</v>
      </c>
      <c r="U277" s="73">
        <f t="shared" si="103"/>
        <v>0.62682313495389774</v>
      </c>
      <c r="V277" s="73">
        <f t="shared" si="104"/>
        <v>0.69774919614147912</v>
      </c>
    </row>
    <row r="278" spans="1:22">
      <c r="A278" s="11" t="s">
        <v>18</v>
      </c>
      <c r="B278" s="35">
        <v>8</v>
      </c>
      <c r="C278" s="35">
        <v>9</v>
      </c>
      <c r="D278" s="35">
        <v>17</v>
      </c>
      <c r="E278" s="35">
        <v>10</v>
      </c>
      <c r="F278" s="35">
        <v>14</v>
      </c>
      <c r="G278" s="35">
        <v>7</v>
      </c>
      <c r="H278" s="35">
        <v>8</v>
      </c>
      <c r="I278" s="35">
        <v>6</v>
      </c>
      <c r="J278" s="35">
        <v>6</v>
      </c>
      <c r="K278" s="35">
        <v>1</v>
      </c>
      <c r="L278" s="35">
        <v>8</v>
      </c>
      <c r="M278" s="14">
        <f t="shared" si="101"/>
        <v>94</v>
      </c>
      <c r="N278" s="16">
        <f>M278/M285</f>
        <v>1.5506433520290333E-2</v>
      </c>
      <c r="O278" s="16">
        <f>M278/(M285-M282-M284)</f>
        <v>1.5758591785414919E-2</v>
      </c>
      <c r="P278" s="5">
        <v>6.1570035915854285E-3</v>
      </c>
      <c r="Q278" s="38">
        <f>L278/(L285-L282-L284)</f>
        <v>1.2861736334405145E-2</v>
      </c>
      <c r="R278" s="14"/>
      <c r="S278" s="11" t="s">
        <v>18</v>
      </c>
      <c r="T278" s="16">
        <f t="shared" si="102"/>
        <v>6.1570035915854285E-3</v>
      </c>
      <c r="U278" s="73">
        <f t="shared" si="103"/>
        <v>1.5758591785414919E-2</v>
      </c>
      <c r="V278" s="73">
        <f t="shared" si="104"/>
        <v>1.2861736334405145E-2</v>
      </c>
    </row>
    <row r="279" spans="1:22">
      <c r="A279" s="11" t="s">
        <v>35</v>
      </c>
      <c r="B279" s="35">
        <v>46</v>
      </c>
      <c r="C279" s="35">
        <v>52</v>
      </c>
      <c r="D279" s="35">
        <v>40</v>
      </c>
      <c r="E279" s="35">
        <v>54</v>
      </c>
      <c r="F279" s="35">
        <v>40</v>
      </c>
      <c r="G279" s="35">
        <v>37</v>
      </c>
      <c r="H279" s="35">
        <v>49</v>
      </c>
      <c r="I279" s="35">
        <v>53</v>
      </c>
      <c r="J279" s="35">
        <v>34</v>
      </c>
      <c r="K279" s="35">
        <v>40</v>
      </c>
      <c r="L279" s="35">
        <v>62</v>
      </c>
      <c r="M279" s="14">
        <f>SUM(B279:L279)</f>
        <v>507</v>
      </c>
      <c r="N279" s="16">
        <f>M279/M285</f>
        <v>8.3635763774331906E-2</v>
      </c>
      <c r="O279" s="16">
        <f>M279/(M285-M282-M284)</f>
        <v>8.4995808885163449E-2</v>
      </c>
      <c r="P279" s="5">
        <v>5.9004617752693687E-3</v>
      </c>
      <c r="Q279" s="38">
        <f>L279/(L285-L282-L284)</f>
        <v>9.9678456591639875E-2</v>
      </c>
      <c r="R279" s="14"/>
      <c r="S279" s="11" t="s">
        <v>35</v>
      </c>
      <c r="T279" s="16">
        <f t="shared" si="102"/>
        <v>5.9004617752693687E-3</v>
      </c>
      <c r="U279" s="73">
        <f t="shared" si="103"/>
        <v>8.4995808885163449E-2</v>
      </c>
      <c r="V279" s="73">
        <f>Q279</f>
        <v>9.9678456591639875E-2</v>
      </c>
    </row>
    <row r="280" spans="1:22">
      <c r="A280" s="11" t="s">
        <v>19</v>
      </c>
      <c r="B280" s="35">
        <v>133</v>
      </c>
      <c r="C280" s="35">
        <v>120</v>
      </c>
      <c r="D280" s="35">
        <v>126</v>
      </c>
      <c r="E280" s="35">
        <v>98</v>
      </c>
      <c r="F280" s="35">
        <v>89</v>
      </c>
      <c r="G280" s="35">
        <v>68</v>
      </c>
      <c r="H280" s="35">
        <v>58</v>
      </c>
      <c r="I280" s="35">
        <v>48</v>
      </c>
      <c r="J280" s="35">
        <v>38</v>
      </c>
      <c r="K280" s="35">
        <v>27</v>
      </c>
      <c r="L280" s="35">
        <v>55</v>
      </c>
      <c r="M280" s="14">
        <f t="shared" si="101"/>
        <v>860</v>
      </c>
      <c r="N280" s="16">
        <f>M280/M285</f>
        <v>0.1418673705047839</v>
      </c>
      <c r="O280" s="16">
        <f>M280/(M285-M282-M284)</f>
        <v>0.14417435037720033</v>
      </c>
      <c r="P280" s="5">
        <v>9.7485890200102621E-2</v>
      </c>
      <c r="Q280" s="38">
        <f>L280/(L285-L282-L284)</f>
        <v>8.8424437299035374E-2</v>
      </c>
      <c r="R280" s="14"/>
      <c r="S280" s="11" t="s">
        <v>19</v>
      </c>
      <c r="T280" s="16">
        <f t="shared" si="102"/>
        <v>9.7485890200102621E-2</v>
      </c>
      <c r="U280" s="73">
        <f t="shared" si="103"/>
        <v>0.14417435037720033</v>
      </c>
      <c r="V280" s="73">
        <f t="shared" si="104"/>
        <v>8.8424437299035374E-2</v>
      </c>
    </row>
    <row r="281" spans="1:22">
      <c r="A281" s="11" t="s">
        <v>22</v>
      </c>
      <c r="B281" s="35">
        <v>30</v>
      </c>
      <c r="C281" s="35">
        <v>36</v>
      </c>
      <c r="D281" s="35">
        <v>33</v>
      </c>
      <c r="E281" s="35">
        <v>18</v>
      </c>
      <c r="F281" s="35">
        <v>28</v>
      </c>
      <c r="G281" s="35">
        <v>36</v>
      </c>
      <c r="H281" s="35">
        <v>22</v>
      </c>
      <c r="I281" s="35">
        <v>21</v>
      </c>
      <c r="J281" s="35">
        <v>18</v>
      </c>
      <c r="K281" s="35">
        <v>19</v>
      </c>
      <c r="L281" s="35">
        <v>27</v>
      </c>
      <c r="M281" s="14">
        <f>SUM(B281:L281)</f>
        <v>288</v>
      </c>
      <c r="N281" s="16">
        <f>M281/M285</f>
        <v>4.7509072913229956E-2</v>
      </c>
      <c r="O281" s="16">
        <f>M281/(M285-M282-M284)</f>
        <v>4.8281642917015928E-2</v>
      </c>
      <c r="P281" s="5">
        <v>2.4884556182657773E-2</v>
      </c>
      <c r="Q281" s="38">
        <f>L281/(L285-L282-L284)</f>
        <v>4.3408360128617367E-2</v>
      </c>
      <c r="R281" s="14"/>
      <c r="S281" s="11" t="s">
        <v>22</v>
      </c>
      <c r="T281" s="16">
        <f t="shared" si="102"/>
        <v>2.4884556182657773E-2</v>
      </c>
      <c r="U281" s="73">
        <f t="shared" si="103"/>
        <v>4.8281642917015928E-2</v>
      </c>
      <c r="V281" s="73">
        <f t="shared" si="104"/>
        <v>4.3408360128617367E-2</v>
      </c>
    </row>
    <row r="282" spans="1:22">
      <c r="A282" s="11" t="s">
        <v>20</v>
      </c>
      <c r="B282" s="35">
        <v>9</v>
      </c>
      <c r="C282" s="35">
        <v>5</v>
      </c>
      <c r="D282" s="35">
        <v>12</v>
      </c>
      <c r="E282" s="35">
        <v>8</v>
      </c>
      <c r="F282" s="35">
        <v>4</v>
      </c>
      <c r="G282" s="35">
        <v>1</v>
      </c>
      <c r="H282" s="35">
        <v>1</v>
      </c>
      <c r="I282" s="35">
        <v>9</v>
      </c>
      <c r="J282" s="35"/>
      <c r="K282" s="35">
        <v>5</v>
      </c>
      <c r="L282" s="35">
        <v>2</v>
      </c>
      <c r="M282" s="14">
        <f t="shared" si="101"/>
        <v>56</v>
      </c>
      <c r="N282" s="16">
        <f>M282/M285</f>
        <v>9.2378752886836026E-3</v>
      </c>
      <c r="O282" s="16"/>
      <c r="P282" s="5"/>
      <c r="Q282" s="38"/>
      <c r="R282" s="14"/>
      <c r="S282" s="11" t="s">
        <v>21</v>
      </c>
      <c r="T282" s="16">
        <f>P283</f>
        <v>1.2827090815802976E-3</v>
      </c>
      <c r="U282" s="73">
        <f>O283</f>
        <v>2.3470243084660518E-3</v>
      </c>
      <c r="V282" s="73">
        <f>Q283</f>
        <v>1.6077170418006431E-3</v>
      </c>
    </row>
    <row r="283" spans="1:22">
      <c r="A283" s="11" t="s">
        <v>21</v>
      </c>
      <c r="B283" s="35">
        <v>1</v>
      </c>
      <c r="C283" s="35">
        <v>2</v>
      </c>
      <c r="D283" s="35">
        <v>1</v>
      </c>
      <c r="E283" s="35">
        <v>1</v>
      </c>
      <c r="F283" s="35">
        <v>2</v>
      </c>
      <c r="G283" s="35">
        <v>3</v>
      </c>
      <c r="H283" s="35">
        <v>1</v>
      </c>
      <c r="I283" s="35">
        <v>1</v>
      </c>
      <c r="J283" s="35">
        <v>1</v>
      </c>
      <c r="K283" s="35"/>
      <c r="L283" s="35">
        <v>1</v>
      </c>
      <c r="M283" s="14">
        <f t="shared" si="101"/>
        <v>14</v>
      </c>
      <c r="N283" s="16">
        <f>M283/M285</f>
        <v>2.3094688221709007E-3</v>
      </c>
      <c r="O283" s="16">
        <f>M283/(M285-M282-M284)</f>
        <v>2.3470243084660518E-3</v>
      </c>
      <c r="P283" s="5">
        <v>1.2827090815802976E-3</v>
      </c>
      <c r="Q283" s="38">
        <f>L283/(L285-L282-L284)</f>
        <v>1.6077170418006431E-3</v>
      </c>
      <c r="R283" s="14"/>
      <c r="S283" s="14"/>
      <c r="T283" s="16"/>
      <c r="U283" s="73"/>
      <c r="V283" s="73"/>
    </row>
    <row r="284" spans="1:22">
      <c r="A284" s="11" t="s">
        <v>23</v>
      </c>
      <c r="B284" s="35">
        <v>6</v>
      </c>
      <c r="C284" s="35">
        <v>5</v>
      </c>
      <c r="D284" s="35">
        <v>6</v>
      </c>
      <c r="E284" s="35">
        <v>4</v>
      </c>
      <c r="F284" s="35">
        <v>3</v>
      </c>
      <c r="G284" s="35">
        <v>2</v>
      </c>
      <c r="H284" s="35">
        <v>4</v>
      </c>
      <c r="I284" s="35">
        <v>2</v>
      </c>
      <c r="J284" s="35">
        <v>3</v>
      </c>
      <c r="K284" s="35">
        <v>1</v>
      </c>
      <c r="L284" s="35">
        <v>5</v>
      </c>
      <c r="M284" s="14">
        <f t="shared" si="101"/>
        <v>41</v>
      </c>
      <c r="N284" s="16">
        <f>M284/M285</f>
        <v>6.7634444077862088E-3</v>
      </c>
      <c r="O284" s="16"/>
      <c r="P284" s="16"/>
      <c r="Q284" s="38"/>
      <c r="R284" s="14"/>
      <c r="S284" s="14"/>
      <c r="T284" s="16"/>
      <c r="U284" s="73"/>
      <c r="V284" s="73"/>
    </row>
    <row r="285" spans="1:22">
      <c r="A285" s="26" t="s">
        <v>24</v>
      </c>
      <c r="B285" s="27">
        <f t="shared" ref="B285:M285" si="105">SUM(B275:B284)</f>
        <v>721</v>
      </c>
      <c r="C285" s="27">
        <f t="shared" si="105"/>
        <v>665</v>
      </c>
      <c r="D285" s="27">
        <f t="shared" si="105"/>
        <v>674</v>
      </c>
      <c r="E285" s="27">
        <f t="shared" si="105"/>
        <v>565</v>
      </c>
      <c r="F285" s="27">
        <f t="shared" si="105"/>
        <v>522</v>
      </c>
      <c r="G285" s="27">
        <f t="shared" si="105"/>
        <v>458</v>
      </c>
      <c r="H285" s="27">
        <f t="shared" si="105"/>
        <v>514</v>
      </c>
      <c r="I285" s="27">
        <f t="shared" si="105"/>
        <v>534</v>
      </c>
      <c r="J285" s="27">
        <f t="shared" si="105"/>
        <v>427</v>
      </c>
      <c r="K285" s="27">
        <f t="shared" si="105"/>
        <v>353</v>
      </c>
      <c r="L285" s="27">
        <f t="shared" si="105"/>
        <v>629</v>
      </c>
      <c r="M285" s="18">
        <f t="shared" si="105"/>
        <v>6062</v>
      </c>
      <c r="N285" s="18"/>
      <c r="O285" s="18"/>
      <c r="P285" s="28"/>
      <c r="Q285" s="39"/>
      <c r="R285" s="18"/>
      <c r="S285" s="18"/>
      <c r="T285" s="28"/>
      <c r="U285" s="74"/>
      <c r="V285" s="7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A994-7938-3242-8201-56CB5E9073DB}">
  <dimension ref="A1:K324"/>
  <sheetViews>
    <sheetView workbookViewId="0">
      <selection sqref="A1:K1"/>
    </sheetView>
  </sheetViews>
  <sheetFormatPr baseColWidth="10" defaultRowHeight="16"/>
  <cols>
    <col min="3" max="5" width="10.83203125" style="5"/>
  </cols>
  <sheetData>
    <row r="1" spans="1:11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>
      <c r="B2" t="s">
        <v>63</v>
      </c>
      <c r="C2" s="5" t="s">
        <v>29</v>
      </c>
      <c r="D2" s="5" t="s">
        <v>87</v>
      </c>
      <c r="E2" s="5" t="s">
        <v>88</v>
      </c>
    </row>
    <row r="3" spans="1:11">
      <c r="B3" t="s">
        <v>15</v>
      </c>
      <c r="C3" s="5">
        <v>0.41469617274005277</v>
      </c>
      <c r="D3" s="5">
        <v>5.8174930663600084E-2</v>
      </c>
      <c r="E3" s="5">
        <v>6.0676779463243874E-2</v>
      </c>
    </row>
    <row r="4" spans="1:11">
      <c r="B4" t="s">
        <v>16</v>
      </c>
      <c r="C4" s="5">
        <v>9.2719834462714618E-3</v>
      </c>
      <c r="D4" s="5">
        <v>2.1917066901170262E-2</v>
      </c>
      <c r="E4" s="5">
        <v>2.1003500583430573E-2</v>
      </c>
    </row>
    <row r="5" spans="1:11">
      <c r="B5" t="s">
        <v>18</v>
      </c>
      <c r="C5" s="5">
        <v>1.7564643257672683E-2</v>
      </c>
      <c r="D5" s="5">
        <v>1.2176148278427924E-2</v>
      </c>
      <c r="E5" s="5">
        <v>1.7502917152858809E-2</v>
      </c>
    </row>
    <row r="6" spans="1:11">
      <c r="B6" t="s">
        <v>35</v>
      </c>
      <c r="C6" s="5">
        <v>2.291933216446319E-2</v>
      </c>
      <c r="D6" s="5">
        <v>0.26976932963539202</v>
      </c>
      <c r="E6" s="5">
        <v>0.21820303383897316</v>
      </c>
    </row>
    <row r="7" spans="1:11">
      <c r="B7" t="s">
        <v>19</v>
      </c>
      <c r="C7" s="5">
        <v>1.6806457217773144E-2</v>
      </c>
      <c r="D7" s="5">
        <v>1.3190827301630251E-2</v>
      </c>
      <c r="E7" s="5">
        <v>1.1668611435239206E-2</v>
      </c>
    </row>
    <row r="8" spans="1:11">
      <c r="B8" t="s">
        <v>22</v>
      </c>
      <c r="C8" s="5">
        <v>5.7685321202356692E-2</v>
      </c>
      <c r="D8" s="5">
        <v>2.2322938510451192E-2</v>
      </c>
      <c r="E8" s="5">
        <v>3.5005834305717617E-2</v>
      </c>
    </row>
    <row r="9" spans="1:11">
      <c r="B9" t="s">
        <v>21</v>
      </c>
      <c r="C9" s="5">
        <v>2.4009224596818778E-3</v>
      </c>
      <c r="D9" s="5">
        <v>5.0733951160116348E-3</v>
      </c>
      <c r="E9" s="5">
        <v>5.8343057176196032E-3</v>
      </c>
    </row>
    <row r="17" spans="2:5">
      <c r="B17" t="s">
        <v>64</v>
      </c>
      <c r="C17" s="5" t="s">
        <v>29</v>
      </c>
      <c r="D17" s="5" t="s">
        <v>87</v>
      </c>
      <c r="E17" s="5" t="s">
        <v>88</v>
      </c>
    </row>
    <row r="18" spans="2:5">
      <c r="B18" t="s">
        <v>15</v>
      </c>
      <c r="C18" s="5">
        <v>0.36189150216299537</v>
      </c>
      <c r="D18" s="5">
        <v>7.1118464780167714E-2</v>
      </c>
      <c r="E18" s="5">
        <v>5.9423416356148263E-2</v>
      </c>
    </row>
    <row r="19" spans="2:5">
      <c r="B19" t="s">
        <v>16</v>
      </c>
      <c r="C19" s="5">
        <v>1.1287355178757895E-2</v>
      </c>
      <c r="D19" s="5">
        <v>5.714649357261041E-2</v>
      </c>
      <c r="E19" s="5">
        <v>5.824671504216513E-2</v>
      </c>
    </row>
    <row r="20" spans="2:5">
      <c r="B20" t="s">
        <v>18</v>
      </c>
      <c r="C20" s="5">
        <v>1.7801203321565314E-2</v>
      </c>
      <c r="D20" s="5">
        <v>3.1366226860690398E-2</v>
      </c>
      <c r="E20" s="5">
        <v>2.3730143165326536E-2</v>
      </c>
    </row>
    <row r="21" spans="2:5">
      <c r="B21" t="s">
        <v>35</v>
      </c>
      <c r="C21" s="5">
        <v>2.2044320686854624E-2</v>
      </c>
      <c r="D21" s="5">
        <v>0.14912392346527512</v>
      </c>
      <c r="E21" s="5">
        <v>0.16591488527162188</v>
      </c>
    </row>
    <row r="22" spans="2:5">
      <c r="B22" t="s">
        <v>19</v>
      </c>
      <c r="C22" s="5">
        <v>2.080121989624252E-2</v>
      </c>
      <c r="D22" s="5">
        <v>4.1138121703222889E-2</v>
      </c>
      <c r="E22" s="5">
        <v>3.3339870562855464E-2</v>
      </c>
    </row>
    <row r="23" spans="2:5">
      <c r="B23" t="s">
        <v>22</v>
      </c>
      <c r="C23" s="5">
        <v>6.2569406460809177E-2</v>
      </c>
      <c r="D23" s="5">
        <v>4.9538274433272522E-2</v>
      </c>
      <c r="E23" s="5">
        <v>5.6089429299862721E-2</v>
      </c>
    </row>
    <row r="24" spans="2:5">
      <c r="B24" t="s">
        <v>21</v>
      </c>
      <c r="C24" s="5">
        <v>2.4530522268078831E-3</v>
      </c>
      <c r="D24" s="5">
        <v>3.7899678984062335E-3</v>
      </c>
      <c r="E24" s="5">
        <v>2.5495195136301238E-3</v>
      </c>
    </row>
    <row r="32" spans="2:5">
      <c r="B32" t="s">
        <v>65</v>
      </c>
      <c r="C32" s="5" t="s">
        <v>27</v>
      </c>
      <c r="D32" s="5" t="s">
        <v>89</v>
      </c>
      <c r="E32" s="5" t="s">
        <v>90</v>
      </c>
    </row>
    <row r="33" spans="2:5">
      <c r="B33" t="s">
        <v>15</v>
      </c>
      <c r="C33" s="5">
        <v>5.5125381828514598E-2</v>
      </c>
      <c r="D33" s="5">
        <v>1.2700245345648722E-2</v>
      </c>
      <c r="E33" s="5">
        <v>2.8089887640449437E-3</v>
      </c>
    </row>
    <row r="34" spans="2:5">
      <c r="B34" t="s">
        <v>16</v>
      </c>
      <c r="C34" s="5">
        <v>9.9453008453505715E-3</v>
      </c>
      <c r="D34" s="5">
        <v>7.0717275220089481E-3</v>
      </c>
      <c r="E34" s="5">
        <v>8.4269662921348312E-3</v>
      </c>
    </row>
    <row r="35" spans="2:5">
      <c r="B35" t="s">
        <v>18</v>
      </c>
      <c r="C35" s="5">
        <v>8.8086950344533638E-3</v>
      </c>
      <c r="D35" s="5">
        <v>3.1750613364121805E-3</v>
      </c>
      <c r="E35" s="5">
        <v>1.4044943820224719E-3</v>
      </c>
    </row>
    <row r="36" spans="2:5">
      <c r="B36" t="s">
        <v>35</v>
      </c>
      <c r="C36" s="5">
        <v>5.1072595539139079E-2</v>
      </c>
      <c r="D36" s="5">
        <v>9.6695049790734594E-2</v>
      </c>
      <c r="E36" s="5">
        <v>0.11938202247191011</v>
      </c>
    </row>
    <row r="37" spans="2:5">
      <c r="B37" t="s">
        <v>19</v>
      </c>
      <c r="C37" s="5">
        <v>2.8415145272430204E-3</v>
      </c>
      <c r="D37" s="5">
        <v>1.876172607879925E-3</v>
      </c>
      <c r="E37" s="5">
        <v>1.4044943820224719E-3</v>
      </c>
    </row>
    <row r="38" spans="2:5">
      <c r="B38" t="s">
        <v>22</v>
      </c>
      <c r="C38" s="5">
        <v>0.24898771044966966</v>
      </c>
      <c r="D38" s="5">
        <v>4.7770241016019628E-2</v>
      </c>
      <c r="E38" s="5">
        <v>5.3370786516853931E-2</v>
      </c>
    </row>
    <row r="39" spans="2:5">
      <c r="B39" t="s">
        <v>21</v>
      </c>
      <c r="C39" s="5">
        <v>1.4207572636215102E-3</v>
      </c>
      <c r="D39" s="5">
        <v>4.3296290951075193E-4</v>
      </c>
      <c r="E39" s="5">
        <v>0</v>
      </c>
    </row>
    <row r="47" spans="2:5">
      <c r="B47" t="s">
        <v>66</v>
      </c>
      <c r="C47" s="5" t="s">
        <v>27</v>
      </c>
      <c r="D47" s="5" t="s">
        <v>89</v>
      </c>
      <c r="E47" s="5" t="s">
        <v>90</v>
      </c>
    </row>
    <row r="48" spans="2:5">
      <c r="B48" t="s">
        <v>15</v>
      </c>
      <c r="C48" s="5">
        <v>4.9512213012543091E-2</v>
      </c>
      <c r="D48" s="5">
        <v>2.3478216869908416E-2</v>
      </c>
      <c r="E48" s="5">
        <v>8.3129584352078234E-3</v>
      </c>
    </row>
    <row r="49" spans="2:5">
      <c r="B49" t="s">
        <v>16</v>
      </c>
      <c r="C49" s="5">
        <v>1.0342551162620114E-2</v>
      </c>
      <c r="D49" s="5">
        <v>8.8549309315387337E-3</v>
      </c>
      <c r="E49" s="5">
        <v>1.4669926650366748E-2</v>
      </c>
    </row>
    <row r="50" spans="2:5">
      <c r="B50" t="s">
        <v>18</v>
      </c>
      <c r="C50" s="5">
        <v>7.2617912418396534E-3</v>
      </c>
      <c r="D50" s="5">
        <v>1.0878915144461872E-2</v>
      </c>
      <c r="E50" s="5">
        <v>5.3789731051344745E-3</v>
      </c>
    </row>
    <row r="51" spans="2:5">
      <c r="B51" t="s">
        <v>35</v>
      </c>
      <c r="C51" s="5">
        <v>4.4084207437834665E-2</v>
      </c>
      <c r="D51" s="5">
        <v>5.9201538228001824E-2</v>
      </c>
      <c r="E51" s="5">
        <v>7.090464547677261E-2</v>
      </c>
    </row>
    <row r="52" spans="2:5">
      <c r="B52" t="s">
        <v>19</v>
      </c>
      <c r="C52" s="5">
        <v>5.1345998679674315E-3</v>
      </c>
      <c r="D52" s="5">
        <v>8.2983352729848713E-3</v>
      </c>
      <c r="E52" s="5">
        <v>5.8679706601466996E-3</v>
      </c>
    </row>
    <row r="53" spans="2:5">
      <c r="B53" t="s">
        <v>22</v>
      </c>
      <c r="C53" s="5">
        <v>0.26091102471943078</v>
      </c>
      <c r="D53" s="5">
        <v>0.11835247685068057</v>
      </c>
      <c r="E53" s="5">
        <v>0.16185819070904645</v>
      </c>
    </row>
    <row r="54" spans="2:5">
      <c r="B54" t="s">
        <v>21</v>
      </c>
      <c r="C54" s="5">
        <v>1.9071370938164747E-3</v>
      </c>
      <c r="D54" s="5">
        <v>1.1131913171077265E-3</v>
      </c>
      <c r="E54" s="5">
        <v>0</v>
      </c>
    </row>
    <row r="62" spans="2:5">
      <c r="B62" t="s">
        <v>67</v>
      </c>
      <c r="C62" s="5" t="s">
        <v>27</v>
      </c>
      <c r="D62" s="5" t="s">
        <v>89</v>
      </c>
      <c r="E62" s="5" t="s">
        <v>90</v>
      </c>
    </row>
    <row r="63" spans="2:5">
      <c r="B63" t="s">
        <v>15</v>
      </c>
      <c r="C63" s="5">
        <v>3.6214953271028034E-2</v>
      </c>
      <c r="D63" s="5">
        <v>1.3392857142857142E-2</v>
      </c>
      <c r="E63" s="5">
        <v>0</v>
      </c>
    </row>
    <row r="64" spans="2:5">
      <c r="B64" t="s">
        <v>16</v>
      </c>
      <c r="C64" s="5">
        <v>5.8411214953271026E-3</v>
      </c>
      <c r="D64" s="5">
        <v>1.3392857142857142E-2</v>
      </c>
      <c r="E64" s="5">
        <v>0</v>
      </c>
    </row>
    <row r="65" spans="2:5">
      <c r="B65" t="s">
        <v>18</v>
      </c>
      <c r="C65" s="5">
        <v>3.5046728971962616E-3</v>
      </c>
      <c r="D65" s="5">
        <v>4.464285714285714E-3</v>
      </c>
      <c r="E65" s="5">
        <v>3.5714285714285712E-2</v>
      </c>
    </row>
    <row r="66" spans="2:5">
      <c r="B66" t="s">
        <v>35</v>
      </c>
      <c r="C66" s="5">
        <v>4.497663551401869E-2</v>
      </c>
      <c r="D66" s="5">
        <v>0.11160714285714286</v>
      </c>
      <c r="E66" s="5">
        <v>0.17857142857142858</v>
      </c>
    </row>
    <row r="67" spans="2:5">
      <c r="B67" t="s">
        <v>19</v>
      </c>
      <c r="C67" s="5">
        <v>0</v>
      </c>
      <c r="D67" s="5">
        <v>0</v>
      </c>
      <c r="E67" s="5">
        <v>0</v>
      </c>
    </row>
    <row r="68" spans="2:5">
      <c r="B68" t="s">
        <v>22</v>
      </c>
      <c r="C68" s="5">
        <v>1.9275700934579438E-2</v>
      </c>
      <c r="D68" s="5">
        <v>1.3392857142857142E-2</v>
      </c>
      <c r="E68" s="5">
        <v>0</v>
      </c>
    </row>
    <row r="69" spans="2:5">
      <c r="B69" t="s">
        <v>21</v>
      </c>
      <c r="C69" s="5">
        <v>0</v>
      </c>
      <c r="D69" s="5">
        <v>0</v>
      </c>
      <c r="E69" s="5">
        <v>0</v>
      </c>
    </row>
    <row r="77" spans="2:5">
      <c r="B77" t="s">
        <v>68</v>
      </c>
      <c r="C77" s="5" t="s">
        <v>27</v>
      </c>
      <c r="D77" s="5" t="s">
        <v>89</v>
      </c>
      <c r="E77" s="5" t="s">
        <v>90</v>
      </c>
    </row>
    <row r="78" spans="2:5">
      <c r="B78" t="s">
        <v>15</v>
      </c>
      <c r="C78" s="5">
        <v>2.7197975964579381E-2</v>
      </c>
      <c r="D78" s="5">
        <v>1.499531396438613E-2</v>
      </c>
      <c r="E78" s="5">
        <v>0</v>
      </c>
    </row>
    <row r="79" spans="2:5">
      <c r="B79" t="s">
        <v>16</v>
      </c>
      <c r="C79" s="5">
        <v>3.7950664136622392E-3</v>
      </c>
      <c r="D79" s="5">
        <v>1.5932521087160263E-2</v>
      </c>
      <c r="E79" s="5">
        <v>3.2786885245901641E-2</v>
      </c>
    </row>
    <row r="80" spans="2:5">
      <c r="B80" t="s">
        <v>18</v>
      </c>
      <c r="C80" s="5">
        <v>2.5300442757748261E-3</v>
      </c>
      <c r="D80" s="5">
        <v>2.0618556701030927E-2</v>
      </c>
      <c r="E80" s="5">
        <v>6.5573770491803282E-2</v>
      </c>
    </row>
    <row r="81" spans="2:5">
      <c r="B81" t="s">
        <v>35</v>
      </c>
      <c r="C81" s="5">
        <v>3.4134007585335017E-2</v>
      </c>
      <c r="D81" s="5">
        <v>9.7469540768509846E-2</v>
      </c>
      <c r="E81" s="5">
        <v>0.14754098360655737</v>
      </c>
    </row>
    <row r="82" spans="2:5">
      <c r="B82" t="s">
        <v>19</v>
      </c>
      <c r="C82" s="5">
        <v>0</v>
      </c>
      <c r="D82" s="5">
        <v>0</v>
      </c>
      <c r="E82" s="5">
        <v>0</v>
      </c>
    </row>
    <row r="83" spans="2:5">
      <c r="B83" t="s">
        <v>22</v>
      </c>
      <c r="C83" s="5">
        <v>2.4667931688804556E-2</v>
      </c>
      <c r="D83" s="5">
        <v>1.9681349578256794E-2</v>
      </c>
      <c r="E83" s="5">
        <v>9.8360655737704916E-2</v>
      </c>
    </row>
    <row r="84" spans="2:5">
      <c r="B84" t="s">
        <v>21</v>
      </c>
      <c r="C84" s="5">
        <v>0</v>
      </c>
      <c r="D84" s="5">
        <v>0</v>
      </c>
      <c r="E84" s="5">
        <v>0</v>
      </c>
    </row>
    <row r="92" spans="2:5">
      <c r="B92" t="s">
        <v>69</v>
      </c>
      <c r="C92" s="5" t="s">
        <v>27</v>
      </c>
      <c r="D92" s="5" t="s">
        <v>89</v>
      </c>
      <c r="E92" s="5" t="s">
        <v>90</v>
      </c>
    </row>
    <row r="93" spans="2:5">
      <c r="B93" t="s">
        <v>15</v>
      </c>
      <c r="C93" s="5">
        <v>0.13129338156222506</v>
      </c>
      <c r="D93" s="5" t="e">
        <v>#DIV/0!</v>
      </c>
      <c r="E93" s="5" t="e">
        <v>#VALUE!</v>
      </c>
    </row>
    <row r="94" spans="2:5">
      <c r="B94" t="s">
        <v>16</v>
      </c>
      <c r="C94" s="5">
        <v>8.2119464268256923E-3</v>
      </c>
      <c r="D94" s="5" t="e">
        <v>#DIV/0!</v>
      </c>
      <c r="E94" s="5" t="e">
        <v>#VALUE!</v>
      </c>
    </row>
    <row r="95" spans="2:5">
      <c r="B95" t="s">
        <v>18</v>
      </c>
      <c r="C95" s="5">
        <v>9.2873203636719137E-3</v>
      </c>
      <c r="D95" s="5" t="e">
        <v>#DIV/0!</v>
      </c>
      <c r="E95" s="5" t="e">
        <v>#VALUE!</v>
      </c>
    </row>
    <row r="96" spans="2:5">
      <c r="B96" t="s">
        <v>35</v>
      </c>
      <c r="C96" s="5">
        <v>2.6004497018281357E-2</v>
      </c>
      <c r="D96" s="5" t="e">
        <v>#DIV/0!</v>
      </c>
      <c r="E96" s="5" t="e">
        <v>#VALUE!</v>
      </c>
    </row>
    <row r="97" spans="2:5">
      <c r="B97" t="s">
        <v>19</v>
      </c>
      <c r="C97" s="5">
        <v>4.6925408153289669E-3</v>
      </c>
      <c r="D97" s="5" t="e">
        <v>#DIV/0!</v>
      </c>
      <c r="E97" s="5" t="e">
        <v>#VALUE!</v>
      </c>
    </row>
    <row r="98" spans="2:5">
      <c r="B98" t="s">
        <v>22</v>
      </c>
      <c r="C98" s="5">
        <v>0.20031283605435526</v>
      </c>
      <c r="D98" s="5" t="e">
        <v>#DIV/0!</v>
      </c>
      <c r="E98" s="5" t="e">
        <v>#VALUE!</v>
      </c>
    </row>
    <row r="99" spans="2:5">
      <c r="B99" t="s">
        <v>21</v>
      </c>
      <c r="C99" s="5">
        <v>3.6171668784827451E-3</v>
      </c>
      <c r="D99" s="5" t="e">
        <v>#DIV/0!</v>
      </c>
      <c r="E99" s="5" t="e">
        <v>#VALUE!</v>
      </c>
    </row>
    <row r="107" spans="2:5">
      <c r="B107" t="s">
        <v>70</v>
      </c>
      <c r="C107" s="5" t="s">
        <v>27</v>
      </c>
      <c r="D107" s="5" t="s">
        <v>89</v>
      </c>
      <c r="E107" s="5" t="s">
        <v>90</v>
      </c>
    </row>
    <row r="108" spans="2:5">
      <c r="B108" t="s">
        <v>15</v>
      </c>
      <c r="C108" s="5">
        <v>0.117818694033605</v>
      </c>
      <c r="D108" s="5" t="e">
        <v>#DIV/0!</v>
      </c>
      <c r="E108" s="5" t="e">
        <v>#VALUE!</v>
      </c>
    </row>
    <row r="109" spans="2:5">
      <c r="B109" t="s">
        <v>16</v>
      </c>
      <c r="C109" s="5">
        <v>7.5460307878056146E-3</v>
      </c>
      <c r="D109" s="5" t="e">
        <v>#DIV/0!</v>
      </c>
      <c r="E109" s="5" t="e">
        <v>#VALUE!</v>
      </c>
    </row>
    <row r="110" spans="2:5">
      <c r="B110" t="s">
        <v>18</v>
      </c>
      <c r="C110" s="5">
        <v>6.9423483247811647E-3</v>
      </c>
      <c r="D110" s="5" t="e">
        <v>#DIV/0!</v>
      </c>
      <c r="E110" s="5" t="e">
        <v>#VALUE!</v>
      </c>
    </row>
    <row r="111" spans="2:5">
      <c r="B111" t="s">
        <v>35</v>
      </c>
      <c r="C111" s="5">
        <v>2.787000704296207E-2</v>
      </c>
      <c r="D111" s="5" t="e">
        <v>#DIV/0!</v>
      </c>
      <c r="E111" s="5" t="e">
        <v>#VALUE!</v>
      </c>
    </row>
    <row r="112" spans="2:5">
      <c r="B112" t="s">
        <v>19</v>
      </c>
      <c r="C112" s="5">
        <v>5.634369654894859E-3</v>
      </c>
      <c r="D112" s="5" t="e">
        <v>#DIV/0!</v>
      </c>
      <c r="E112" s="5" t="e">
        <v>#VALUE!</v>
      </c>
    </row>
    <row r="113" spans="2:5">
      <c r="B113" t="s">
        <v>22</v>
      </c>
      <c r="C113" s="5">
        <v>0.20595633363517457</v>
      </c>
      <c r="D113" s="5" t="e">
        <v>#DIV/0!</v>
      </c>
      <c r="E113" s="5" t="e">
        <v>#VALUE!</v>
      </c>
    </row>
    <row r="114" spans="2:5">
      <c r="B114" t="s">
        <v>21</v>
      </c>
      <c r="C114" s="5">
        <v>2.5153435959352046E-3</v>
      </c>
      <c r="D114" s="5" t="e">
        <v>#DIV/0!</v>
      </c>
      <c r="E114" s="5" t="e">
        <v>#VALUE!</v>
      </c>
    </row>
    <row r="122" spans="2:5">
      <c r="B122" t="s">
        <v>71</v>
      </c>
      <c r="C122" s="5" t="s">
        <v>27</v>
      </c>
      <c r="D122" s="5" t="s">
        <v>87</v>
      </c>
      <c r="E122" s="5" t="s">
        <v>88</v>
      </c>
    </row>
    <row r="123" spans="2:5">
      <c r="B123" t="s">
        <v>15</v>
      </c>
      <c r="C123" s="5">
        <v>2.8116213683223992E-2</v>
      </c>
      <c r="D123" s="5">
        <v>2.1897810218978103E-2</v>
      </c>
      <c r="E123" s="5">
        <v>0</v>
      </c>
    </row>
    <row r="124" spans="2:5">
      <c r="B124" t="s">
        <v>16</v>
      </c>
      <c r="C124" s="5">
        <v>7.4976569821930648E-3</v>
      </c>
      <c r="D124" s="5">
        <v>7.2992700729927005E-3</v>
      </c>
      <c r="E124" s="5">
        <v>0</v>
      </c>
    </row>
    <row r="125" spans="2:5">
      <c r="B125" t="s">
        <v>18</v>
      </c>
      <c r="C125" s="5">
        <v>5.6232427366447986E-3</v>
      </c>
      <c r="D125" s="5">
        <v>0</v>
      </c>
      <c r="E125" s="5">
        <v>0</v>
      </c>
    </row>
    <row r="126" spans="2:5">
      <c r="B126" t="s">
        <v>35</v>
      </c>
      <c r="C126" s="5">
        <v>5.8052434456928842E-2</v>
      </c>
      <c r="D126" s="5">
        <v>4.3795620437956206E-2</v>
      </c>
      <c r="E126" s="5">
        <v>6.6666666666666666E-2</v>
      </c>
    </row>
    <row r="127" spans="2:5">
      <c r="B127" t="s">
        <v>19</v>
      </c>
      <c r="C127" s="5">
        <v>0</v>
      </c>
      <c r="D127" s="5">
        <v>0</v>
      </c>
      <c r="E127" s="5">
        <v>0</v>
      </c>
    </row>
    <row r="128" spans="2:5">
      <c r="B128" t="s">
        <v>22</v>
      </c>
      <c r="C128" s="5">
        <v>9.3720712277413302E-3</v>
      </c>
      <c r="D128" s="5">
        <v>0</v>
      </c>
      <c r="E128" s="5">
        <v>0</v>
      </c>
    </row>
    <row r="129" spans="2:5">
      <c r="B129" t="s">
        <v>21</v>
      </c>
      <c r="C129" s="5">
        <v>4.6860356138706651E-3</v>
      </c>
      <c r="D129" s="5">
        <v>7.2992700729927005E-3</v>
      </c>
      <c r="E129" s="5">
        <v>0</v>
      </c>
    </row>
    <row r="137" spans="2:5">
      <c r="B137" t="s">
        <v>72</v>
      </c>
      <c r="C137" s="5" t="s">
        <v>27</v>
      </c>
      <c r="D137" s="5" t="s">
        <v>87</v>
      </c>
      <c r="E137" s="5" t="s">
        <v>88</v>
      </c>
    </row>
    <row r="138" spans="2:5">
      <c r="B138" t="s">
        <v>15</v>
      </c>
      <c r="C138" s="5">
        <v>2.4390243902439025E-2</v>
      </c>
      <c r="D138" s="5">
        <v>1.0471204188481676E-2</v>
      </c>
      <c r="E138" s="5">
        <v>5.4054054054054057E-2</v>
      </c>
    </row>
    <row r="139" spans="2:5">
      <c r="B139" t="s">
        <v>16</v>
      </c>
      <c r="C139" s="5">
        <v>5.08130081300813E-3</v>
      </c>
      <c r="D139" s="5">
        <v>1.3961605584642234E-2</v>
      </c>
      <c r="E139" s="5">
        <v>0</v>
      </c>
    </row>
    <row r="140" spans="2:5">
      <c r="B140" t="s">
        <v>18</v>
      </c>
      <c r="C140" s="5">
        <v>5.08130081300813E-3</v>
      </c>
      <c r="D140" s="5">
        <v>1.5706806282722512E-2</v>
      </c>
      <c r="E140" s="5">
        <v>0</v>
      </c>
    </row>
    <row r="141" spans="2:5">
      <c r="B141" t="s">
        <v>35</v>
      </c>
      <c r="C141" s="5">
        <v>5.188199389623601E-2</v>
      </c>
      <c r="D141" s="5">
        <v>3.8394415357766144E-2</v>
      </c>
      <c r="E141" s="5">
        <v>5.4054054054054057E-2</v>
      </c>
    </row>
    <row r="142" spans="2:5">
      <c r="B142" t="s">
        <v>19</v>
      </c>
      <c r="C142" s="5">
        <v>0</v>
      </c>
      <c r="D142" s="5">
        <v>3.4904013961605585E-3</v>
      </c>
      <c r="E142" s="5">
        <v>0</v>
      </c>
    </row>
    <row r="143" spans="2:5">
      <c r="B143" t="s">
        <v>22</v>
      </c>
      <c r="C143" s="5">
        <v>7.1138211382113818E-3</v>
      </c>
      <c r="D143" s="5">
        <v>6.9808027923211171E-3</v>
      </c>
      <c r="E143" s="5">
        <v>0</v>
      </c>
    </row>
    <row r="144" spans="2:5">
      <c r="B144" t="s">
        <v>21</v>
      </c>
      <c r="C144" s="5">
        <v>4.0650406504065045E-3</v>
      </c>
      <c r="D144" s="5">
        <v>8.7260034904013961E-3</v>
      </c>
      <c r="E144" s="5">
        <v>0</v>
      </c>
    </row>
    <row r="152" spans="2:5">
      <c r="B152" t="s">
        <v>73</v>
      </c>
      <c r="C152" s="5" t="s">
        <v>27</v>
      </c>
      <c r="D152" s="5" t="s">
        <v>89</v>
      </c>
      <c r="E152" s="5" t="s">
        <v>90</v>
      </c>
    </row>
    <row r="153" spans="2:5">
      <c r="B153" t="s">
        <v>15</v>
      </c>
      <c r="C153" s="5">
        <v>0.24567814476458186</v>
      </c>
      <c r="D153" s="5">
        <v>5.7663125948406675E-2</v>
      </c>
      <c r="E153" s="5">
        <v>5.2083333333333336E-2</v>
      </c>
    </row>
    <row r="154" spans="2:5">
      <c r="B154" t="s">
        <v>16</v>
      </c>
      <c r="C154" s="5">
        <v>2.2909346451159524E-2</v>
      </c>
      <c r="D154" s="5">
        <v>2.7819929185634799E-2</v>
      </c>
      <c r="E154" s="5">
        <v>3.125E-2</v>
      </c>
    </row>
    <row r="155" spans="2:5">
      <c r="B155" t="s">
        <v>18</v>
      </c>
      <c r="C155" s="5">
        <v>1.7146872803935349E-2</v>
      </c>
      <c r="D155" s="5">
        <v>1.719777440566515E-2</v>
      </c>
      <c r="E155" s="5">
        <v>5.208333333333333E-3</v>
      </c>
    </row>
    <row r="156" spans="2:5">
      <c r="B156" t="s">
        <v>35</v>
      </c>
      <c r="C156" s="5">
        <v>3.4429454749859471E-2</v>
      </c>
      <c r="D156" s="5">
        <v>0.13859382903388973</v>
      </c>
      <c r="E156" s="5">
        <v>0.140625</v>
      </c>
    </row>
    <row r="157" spans="2:5">
      <c r="B157" t="s">
        <v>19</v>
      </c>
      <c r="C157" s="5">
        <v>1.7006324666198173E-2</v>
      </c>
      <c r="D157" s="5">
        <v>2.175012645422357E-2</v>
      </c>
      <c r="E157" s="5">
        <v>1.5625E-2</v>
      </c>
    </row>
    <row r="158" spans="2:5">
      <c r="B158" t="s">
        <v>22</v>
      </c>
      <c r="C158" s="5">
        <v>8.5453267744202394E-2</v>
      </c>
      <c r="D158" s="5">
        <v>5.3110773899848251E-2</v>
      </c>
      <c r="E158" s="5">
        <v>4.1666666666666664E-2</v>
      </c>
    </row>
    <row r="159" spans="2:5">
      <c r="B159" t="s">
        <v>21</v>
      </c>
      <c r="C159" s="5">
        <v>3.5137034434293743E-3</v>
      </c>
      <c r="D159" s="5">
        <v>1.5174506828528073E-3</v>
      </c>
      <c r="E159" s="5">
        <v>0</v>
      </c>
    </row>
    <row r="167" spans="2:5">
      <c r="B167" t="s">
        <v>74</v>
      </c>
      <c r="C167" s="5" t="s">
        <v>27</v>
      </c>
      <c r="D167" s="5" t="s">
        <v>89</v>
      </c>
      <c r="E167" s="5" t="s">
        <v>90</v>
      </c>
    </row>
    <row r="168" spans="2:5">
      <c r="B168" t="s">
        <v>15</v>
      </c>
      <c r="C168" s="5">
        <v>0.21205942324497523</v>
      </c>
      <c r="D168" s="5">
        <v>5.8210472801220131E-2</v>
      </c>
      <c r="E168" s="5">
        <v>3.4293552812071332E-2</v>
      </c>
    </row>
    <row r="169" spans="2:5">
      <c r="B169" t="s">
        <v>16</v>
      </c>
      <c r="C169" s="5">
        <v>2.7090008738712496E-2</v>
      </c>
      <c r="D169" s="5">
        <v>5.5668530757498731E-2</v>
      </c>
      <c r="E169" s="5">
        <v>6.7215363511659812E-2</v>
      </c>
    </row>
    <row r="170" spans="2:5">
      <c r="B170" t="s">
        <v>18</v>
      </c>
      <c r="C170" s="5">
        <v>1.9225167491989513E-2</v>
      </c>
      <c r="D170" s="5">
        <v>2.1098118962887647E-2</v>
      </c>
      <c r="E170" s="5">
        <v>1.3717421124828532E-2</v>
      </c>
    </row>
    <row r="171" spans="2:5">
      <c r="B171" t="s">
        <v>35</v>
      </c>
      <c r="C171" s="5">
        <v>3.1172614712308814E-2</v>
      </c>
      <c r="D171" s="5">
        <v>8.1087951194712765E-2</v>
      </c>
      <c r="E171" s="5">
        <v>9.327846364883402E-2</v>
      </c>
    </row>
    <row r="172" spans="2:5">
      <c r="B172" t="s">
        <v>19</v>
      </c>
      <c r="C172" s="5">
        <v>2.0244683949898049E-2</v>
      </c>
      <c r="D172" s="5">
        <v>4.1052364006100663E-2</v>
      </c>
      <c r="E172" s="5">
        <v>5.2126200274348423E-2</v>
      </c>
    </row>
    <row r="173" spans="2:5">
      <c r="B173" t="s">
        <v>22</v>
      </c>
      <c r="C173" s="5">
        <v>8.0104864549956301E-2</v>
      </c>
      <c r="D173" s="5">
        <v>7.1555668530757496E-2</v>
      </c>
      <c r="E173" s="5">
        <v>7.1330589849108367E-2</v>
      </c>
    </row>
    <row r="174" spans="2:5">
      <c r="B174" t="s">
        <v>21</v>
      </c>
      <c r="C174" s="5">
        <v>2.7672589571803088E-3</v>
      </c>
      <c r="D174" s="5">
        <v>3.1774275546517538E-3</v>
      </c>
      <c r="E174" s="5">
        <v>2.7434842249657062E-3</v>
      </c>
    </row>
    <row r="182" spans="2:5">
      <c r="B182" t="s">
        <v>75</v>
      </c>
      <c r="C182" s="5" t="s">
        <v>27</v>
      </c>
      <c r="D182" s="5" t="s">
        <v>89</v>
      </c>
      <c r="E182" s="5" t="s">
        <v>90</v>
      </c>
    </row>
    <row r="183" spans="2:5">
      <c r="B183" t="s">
        <v>15</v>
      </c>
      <c r="C183" s="5">
        <v>7.9594017094017089E-2</v>
      </c>
      <c r="D183" s="5">
        <v>2.1621621621621623E-2</v>
      </c>
      <c r="E183" s="5">
        <v>3.5714285714285712E-2</v>
      </c>
    </row>
    <row r="184" spans="2:5">
      <c r="B184" t="s">
        <v>16</v>
      </c>
      <c r="C184" s="5">
        <v>3.205128205128205E-3</v>
      </c>
      <c r="D184" s="5">
        <v>5.4054054054054057E-3</v>
      </c>
      <c r="E184" s="5">
        <v>0</v>
      </c>
    </row>
    <row r="185" spans="2:5">
      <c r="B185" t="s">
        <v>18</v>
      </c>
      <c r="C185" s="5">
        <v>6.9444444444444441E-3</v>
      </c>
      <c r="D185" s="5">
        <v>2.1621621621621623E-2</v>
      </c>
      <c r="E185" s="5">
        <v>7.1428571428571425E-2</v>
      </c>
    </row>
    <row r="186" spans="2:5">
      <c r="B186" t="s">
        <v>35</v>
      </c>
      <c r="C186" s="5">
        <v>1.6025641025641024E-2</v>
      </c>
      <c r="D186" s="5">
        <v>4.8648648648648651E-2</v>
      </c>
      <c r="E186" s="5">
        <v>3.5714285714285712E-2</v>
      </c>
    </row>
    <row r="187" spans="2:5">
      <c r="B187" t="s">
        <v>19</v>
      </c>
      <c r="C187" s="5">
        <v>6.41025641025641E-3</v>
      </c>
      <c r="D187" s="5">
        <v>1.0810810810810811E-2</v>
      </c>
      <c r="E187" s="5">
        <v>3.5714285714285712E-2</v>
      </c>
    </row>
    <row r="188" spans="2:5">
      <c r="B188" t="s">
        <v>22</v>
      </c>
      <c r="C188" s="5">
        <v>1.3354700854700854E-2</v>
      </c>
      <c r="D188" s="5">
        <v>1.0810810810810811E-2</v>
      </c>
      <c r="E188" s="5">
        <v>0</v>
      </c>
    </row>
    <row r="189" spans="2:5">
      <c r="B189" t="s">
        <v>21</v>
      </c>
      <c r="C189" s="5">
        <v>0</v>
      </c>
      <c r="D189" s="5">
        <v>0</v>
      </c>
      <c r="E189" s="5">
        <v>0</v>
      </c>
    </row>
    <row r="197" spans="2:5">
      <c r="B197" t="s">
        <v>76</v>
      </c>
      <c r="C197" s="5" t="s">
        <v>27</v>
      </c>
      <c r="D197" s="5" t="s">
        <v>89</v>
      </c>
      <c r="E197" s="5" t="s">
        <v>90</v>
      </c>
    </row>
    <row r="198" spans="2:5">
      <c r="B198" t="s">
        <v>15</v>
      </c>
      <c r="C198" s="5">
        <v>6.4078866296980896E-2</v>
      </c>
      <c r="D198" s="5">
        <v>1.9169329073482427E-2</v>
      </c>
      <c r="E198" s="5">
        <v>3.3333333333333333E-2</v>
      </c>
    </row>
    <row r="199" spans="2:5">
      <c r="B199" t="s">
        <v>16</v>
      </c>
      <c r="C199" s="5">
        <v>3.0807147258163892E-3</v>
      </c>
      <c r="D199" s="5">
        <v>1.9169329073482427E-2</v>
      </c>
      <c r="E199" s="5">
        <v>2.5000000000000001E-2</v>
      </c>
    </row>
    <row r="200" spans="2:5">
      <c r="B200" t="s">
        <v>18</v>
      </c>
      <c r="C200" s="5">
        <v>3.6968576709796672E-3</v>
      </c>
      <c r="D200" s="5">
        <v>8.5197018104366355E-3</v>
      </c>
      <c r="E200" s="5">
        <v>2.5000000000000001E-2</v>
      </c>
    </row>
    <row r="201" spans="2:5">
      <c r="B201" t="s">
        <v>35</v>
      </c>
      <c r="C201" s="5">
        <v>1.3555144793592114E-2</v>
      </c>
      <c r="D201" s="5">
        <v>5.5378061767838126E-2</v>
      </c>
      <c r="E201" s="5">
        <v>6.6666666666666666E-2</v>
      </c>
    </row>
    <row r="202" spans="2:5">
      <c r="B202" t="s">
        <v>19</v>
      </c>
      <c r="C202" s="5">
        <v>5.5452865064695009E-3</v>
      </c>
      <c r="D202" s="5">
        <v>1.0649627263045794E-2</v>
      </c>
      <c r="E202" s="5">
        <v>1.6666666666666666E-2</v>
      </c>
    </row>
    <row r="203" spans="2:5">
      <c r="B203" t="s">
        <v>22</v>
      </c>
      <c r="C203" s="5">
        <v>1.9716574245224893E-2</v>
      </c>
      <c r="D203" s="5">
        <v>2.3429179978700747E-2</v>
      </c>
      <c r="E203" s="5">
        <v>1.6666666666666666E-2</v>
      </c>
    </row>
    <row r="204" spans="2:5">
      <c r="B204" t="s">
        <v>21</v>
      </c>
      <c r="C204" s="5">
        <v>1.2322858903265558E-3</v>
      </c>
      <c r="D204" s="5">
        <v>7.4547390841320556E-3</v>
      </c>
      <c r="E204" s="5">
        <v>0</v>
      </c>
    </row>
    <row r="212" spans="2:5">
      <c r="B212" t="s">
        <v>77</v>
      </c>
      <c r="C212" s="5" t="s">
        <v>27</v>
      </c>
      <c r="D212" s="5" t="s">
        <v>89</v>
      </c>
      <c r="E212" s="5" t="s">
        <v>90</v>
      </c>
    </row>
    <row r="213" spans="2:5">
      <c r="B213" t="s">
        <v>15</v>
      </c>
      <c r="C213" s="5">
        <v>0.21127579192095322</v>
      </c>
      <c r="D213" s="5">
        <v>6.6127847171197643E-2</v>
      </c>
      <c r="E213" s="5">
        <v>1.8987341772151899E-2</v>
      </c>
    </row>
    <row r="214" spans="2:5">
      <c r="B214" t="s">
        <v>16</v>
      </c>
      <c r="C214" s="5">
        <v>9.0090090090090089E-3</v>
      </c>
      <c r="D214" s="5">
        <v>2.4246877296105803E-2</v>
      </c>
      <c r="E214" s="5">
        <v>1.2658227848101266E-2</v>
      </c>
    </row>
    <row r="215" spans="2:5">
      <c r="B215" t="s">
        <v>18</v>
      </c>
      <c r="C215" s="5">
        <v>1.8889857599535018E-2</v>
      </c>
      <c r="D215" s="5">
        <v>1.4695077149155033E-2</v>
      </c>
      <c r="E215" s="5">
        <v>6.3291139240506328E-3</v>
      </c>
    </row>
    <row r="216" spans="2:5">
      <c r="B216" t="s">
        <v>35</v>
      </c>
      <c r="C216" s="5">
        <v>2.3255813953488372E-2</v>
      </c>
      <c r="D216" s="5">
        <v>4.9228508449669361E-2</v>
      </c>
      <c r="E216" s="5">
        <v>3.1645569620253167E-2</v>
      </c>
    </row>
    <row r="217" spans="2:5">
      <c r="B217" t="s">
        <v>19</v>
      </c>
      <c r="C217" s="5">
        <v>3.6907875617553036E-2</v>
      </c>
      <c r="D217" s="5">
        <v>5.0698016164584865E-2</v>
      </c>
      <c r="E217" s="5">
        <v>3.7974683544303799E-2</v>
      </c>
    </row>
    <row r="218" spans="2:5">
      <c r="B218" t="s">
        <v>22</v>
      </c>
      <c r="C218" s="5">
        <v>2.2377215925603024E-2</v>
      </c>
      <c r="D218" s="5">
        <v>3.1594415870683318E-2</v>
      </c>
      <c r="E218" s="5">
        <v>2.5316455696202531E-2</v>
      </c>
    </row>
    <row r="219" spans="2:5">
      <c r="B219" t="s">
        <v>21</v>
      </c>
      <c r="C219" s="5">
        <v>2.906131938390003E-3</v>
      </c>
      <c r="D219" s="5">
        <v>5.1432770022042619E-3</v>
      </c>
      <c r="E219" s="5">
        <v>0</v>
      </c>
    </row>
    <row r="227" spans="2:5">
      <c r="B227" t="s">
        <v>78</v>
      </c>
      <c r="C227" s="5" t="s">
        <v>27</v>
      </c>
      <c r="D227" s="5" t="s">
        <v>89</v>
      </c>
      <c r="E227" s="5" t="s">
        <v>90</v>
      </c>
    </row>
    <row r="228" spans="2:5">
      <c r="B228" t="s">
        <v>15</v>
      </c>
      <c r="C228" s="5">
        <v>0.18590335487842413</v>
      </c>
      <c r="D228" s="5">
        <v>5.8656957928802586E-2</v>
      </c>
      <c r="E228" s="5">
        <v>3.1835205992509365E-2</v>
      </c>
    </row>
    <row r="229" spans="2:5">
      <c r="B229" t="s">
        <v>16</v>
      </c>
      <c r="C229" s="5">
        <v>9.2336103416435829E-3</v>
      </c>
      <c r="D229" s="5">
        <v>3.6610032362459549E-2</v>
      </c>
      <c r="E229" s="5">
        <v>3.5580524344569285E-2</v>
      </c>
    </row>
    <row r="230" spans="2:5">
      <c r="B230" t="s">
        <v>18</v>
      </c>
      <c r="C230" s="5">
        <v>1.4158202523853494E-2</v>
      </c>
      <c r="D230" s="5">
        <v>2.3260517799352752E-2</v>
      </c>
      <c r="E230" s="5">
        <v>1.4981273408239701E-2</v>
      </c>
    </row>
    <row r="231" spans="2:5">
      <c r="B231" t="s">
        <v>35</v>
      </c>
      <c r="C231" s="5">
        <v>2.2160664819944598E-2</v>
      </c>
      <c r="D231" s="5">
        <v>3.4587378640776698E-2</v>
      </c>
      <c r="E231" s="5">
        <v>4.1198501872659173E-2</v>
      </c>
    </row>
    <row r="232" spans="2:5">
      <c r="B232" t="s">
        <v>19</v>
      </c>
      <c r="C232" s="5">
        <v>4.339796860572484E-2</v>
      </c>
      <c r="D232" s="5">
        <v>0.11104368932038836</v>
      </c>
      <c r="E232" s="5">
        <v>8.0524344569288392E-2</v>
      </c>
    </row>
    <row r="233" spans="2:5">
      <c r="B233" t="s">
        <v>22</v>
      </c>
      <c r="C233" s="5">
        <v>2.4315173899661435E-2</v>
      </c>
      <c r="D233" s="5">
        <v>5.9668284789644012E-2</v>
      </c>
      <c r="E233" s="5">
        <v>5.4307116104868915E-2</v>
      </c>
    </row>
    <row r="234" spans="2:5">
      <c r="B234" t="s">
        <v>21</v>
      </c>
      <c r="C234" s="5">
        <v>4.0012311480455524E-3</v>
      </c>
      <c r="D234" s="5">
        <v>2.2249190938511327E-3</v>
      </c>
      <c r="E234" s="5">
        <v>3.7453183520599251E-3</v>
      </c>
    </row>
    <row r="242" spans="2:5">
      <c r="B242" t="s">
        <v>79</v>
      </c>
      <c r="C242" s="5" t="s">
        <v>27</v>
      </c>
      <c r="D242" s="5" t="s">
        <v>89</v>
      </c>
      <c r="E242" s="5" t="s">
        <v>90</v>
      </c>
    </row>
    <row r="243" spans="2:5">
      <c r="B243" t="s">
        <v>15</v>
      </c>
      <c r="C243" s="5">
        <v>0.14310539577721784</v>
      </c>
      <c r="D243" s="5">
        <v>8.8669950738916262E-3</v>
      </c>
      <c r="E243" s="5">
        <v>0</v>
      </c>
    </row>
    <row r="244" spans="2:5">
      <c r="B244" t="s">
        <v>16</v>
      </c>
      <c r="C244" s="5">
        <v>9.8184029889651584E-3</v>
      </c>
      <c r="D244" s="5">
        <v>1.1822660098522168E-2</v>
      </c>
      <c r="E244" s="5">
        <v>2.1126760563380281E-2</v>
      </c>
    </row>
    <row r="245" spans="2:5">
      <c r="B245" t="s">
        <v>18</v>
      </c>
      <c r="C245" s="5">
        <v>7.0379702841254672E-3</v>
      </c>
      <c r="D245" s="5">
        <v>5.9113300492610842E-3</v>
      </c>
      <c r="E245" s="5">
        <v>7.0422535211267607E-3</v>
      </c>
    </row>
    <row r="246" spans="2:5">
      <c r="B246" t="s">
        <v>35</v>
      </c>
      <c r="C246" s="5">
        <v>3.3628779979144943E-2</v>
      </c>
      <c r="D246" s="5">
        <v>9.1625615763546803E-2</v>
      </c>
      <c r="E246" s="5">
        <v>0.176056338028169</v>
      </c>
    </row>
    <row r="247" spans="2:5">
      <c r="B247" t="s">
        <v>19</v>
      </c>
      <c r="C247" s="5">
        <v>8.8626292466765146E-3</v>
      </c>
      <c r="D247" s="5">
        <v>6.8965517241379309E-3</v>
      </c>
      <c r="E247" s="5">
        <v>7.0422535211267607E-3</v>
      </c>
    </row>
    <row r="248" spans="2:5">
      <c r="B248" t="s">
        <v>22</v>
      </c>
      <c r="C248" s="5">
        <v>4.909201494482579E-2</v>
      </c>
      <c r="D248" s="5">
        <v>8.8669950738916262E-3</v>
      </c>
      <c r="E248" s="5">
        <v>7.0422535211267607E-3</v>
      </c>
    </row>
    <row r="249" spans="2:5">
      <c r="B249" t="s">
        <v>21</v>
      </c>
      <c r="C249" s="5">
        <v>1.4771048744460858E-3</v>
      </c>
      <c r="D249" s="5">
        <v>8.8669950738916262E-3</v>
      </c>
      <c r="E249" s="5">
        <v>0</v>
      </c>
    </row>
    <row r="257" spans="2:5">
      <c r="B257" t="s">
        <v>80</v>
      </c>
      <c r="C257" s="5" t="s">
        <v>27</v>
      </c>
      <c r="D257" s="5" t="s">
        <v>89</v>
      </c>
      <c r="E257" s="5" t="s">
        <v>90</v>
      </c>
    </row>
    <row r="258" spans="2:5">
      <c r="B258" t="s">
        <v>15</v>
      </c>
      <c r="C258" s="5">
        <v>0.12783201326211088</v>
      </c>
      <c r="D258" s="5">
        <v>2.1091811414392061E-2</v>
      </c>
      <c r="E258" s="5">
        <v>1.338432122370937E-2</v>
      </c>
    </row>
    <row r="259" spans="2:5">
      <c r="B259" t="s">
        <v>16</v>
      </c>
      <c r="C259" s="5">
        <v>1.0775465094860931E-2</v>
      </c>
      <c r="D259" s="5">
        <v>1.8858560794044667E-2</v>
      </c>
      <c r="E259" s="5">
        <v>1.338432122370937E-2</v>
      </c>
    </row>
    <row r="260" spans="2:5">
      <c r="B260" t="s">
        <v>18</v>
      </c>
      <c r="C260" s="5">
        <v>7.6441333578927979E-3</v>
      </c>
      <c r="D260" s="5">
        <v>9.1811414392059549E-3</v>
      </c>
      <c r="E260" s="5">
        <v>0</v>
      </c>
    </row>
    <row r="261" spans="2:5">
      <c r="B261" t="s">
        <v>35</v>
      </c>
      <c r="C261" s="5">
        <v>2.8547748411455937E-2</v>
      </c>
      <c r="D261" s="5">
        <v>7.4193548387096769E-2</v>
      </c>
      <c r="E261" s="5">
        <v>0.14340344168260039</v>
      </c>
    </row>
    <row r="262" spans="2:5">
      <c r="B262" t="s">
        <v>19</v>
      </c>
      <c r="C262" s="5">
        <v>1.1143857063916006E-2</v>
      </c>
      <c r="D262" s="5">
        <v>9.9255583126550868E-3</v>
      </c>
      <c r="E262" s="5">
        <v>5.7361376673040155E-3</v>
      </c>
    </row>
    <row r="263" spans="2:5">
      <c r="B263" t="s">
        <v>22</v>
      </c>
      <c r="C263" s="5">
        <v>5.1759071652237983E-2</v>
      </c>
      <c r="D263" s="5">
        <v>1.7866004962779156E-2</v>
      </c>
      <c r="E263" s="5">
        <v>1.7208413001912046E-2</v>
      </c>
    </row>
    <row r="264" spans="2:5">
      <c r="B264" t="s">
        <v>21</v>
      </c>
      <c r="C264" s="5">
        <v>1.8419598452753729E-3</v>
      </c>
      <c r="D264" s="5">
        <v>3.7220843672456576E-3</v>
      </c>
      <c r="E264" s="5">
        <v>5.7361376673040155E-3</v>
      </c>
    </row>
    <row r="272" spans="2:5">
      <c r="B272" t="s">
        <v>81</v>
      </c>
      <c r="C272" s="5" t="s">
        <v>27</v>
      </c>
      <c r="D272" s="5" t="s">
        <v>36</v>
      </c>
    </row>
    <row r="273" spans="2:4">
      <c r="B273" t="s">
        <v>15</v>
      </c>
      <c r="C273" s="5">
        <v>9.18456604140344E-2</v>
      </c>
      <c r="D273" s="5" t="e">
        <v>#VALUE!</v>
      </c>
    </row>
    <row r="274" spans="2:4">
      <c r="B274" t="s">
        <v>16</v>
      </c>
      <c r="C274" s="5">
        <v>1.3023617455535038E-2</v>
      </c>
      <c r="D274" s="5" t="e">
        <v>#VALUE!</v>
      </c>
    </row>
    <row r="275" spans="2:4">
      <c r="B275" t="s">
        <v>18</v>
      </c>
      <c r="C275" s="5">
        <v>9.3303528039653996E-3</v>
      </c>
      <c r="D275" s="5" t="e">
        <v>#VALUE!</v>
      </c>
    </row>
    <row r="276" spans="2:4">
      <c r="B276" t="s">
        <v>35</v>
      </c>
      <c r="C276" s="5">
        <v>5.3260763922635825E-2</v>
      </c>
      <c r="D276" s="5" t="e">
        <v>#VALUE!</v>
      </c>
    </row>
    <row r="277" spans="2:4">
      <c r="B277" t="s">
        <v>19</v>
      </c>
      <c r="C277" s="5">
        <v>8.8443969287588693E-3</v>
      </c>
      <c r="D277" s="5" t="e">
        <v>#VALUE!</v>
      </c>
    </row>
    <row r="278" spans="2:4">
      <c r="B278" t="s">
        <v>22</v>
      </c>
      <c r="C278" s="5">
        <v>1.7883176207600351E-2</v>
      </c>
      <c r="D278" s="5" t="e">
        <v>#VALUE!</v>
      </c>
    </row>
    <row r="279" spans="2:4">
      <c r="B279" t="s">
        <v>21</v>
      </c>
      <c r="C279" s="5">
        <v>1.8466323257848188E-3</v>
      </c>
      <c r="D279" s="5" t="e">
        <v>#VALUE!</v>
      </c>
    </row>
    <row r="287" spans="2:4">
      <c r="B287" t="s">
        <v>82</v>
      </c>
      <c r="C287" s="5" t="s">
        <v>27</v>
      </c>
      <c r="D287" s="5" t="s">
        <v>36</v>
      </c>
    </row>
    <row r="288" spans="2:4">
      <c r="B288" t="s">
        <v>15</v>
      </c>
      <c r="C288" s="5">
        <v>7.150434967112243E-2</v>
      </c>
      <c r="D288" s="5" t="e">
        <v>#VALUE!</v>
      </c>
    </row>
    <row r="289" spans="2:5">
      <c r="B289" t="s">
        <v>16</v>
      </c>
      <c r="C289" s="5">
        <v>1.5595162316995544E-2</v>
      </c>
      <c r="D289" s="5" t="e">
        <v>#VALUE!</v>
      </c>
    </row>
    <row r="290" spans="2:5">
      <c r="B290" t="s">
        <v>18</v>
      </c>
      <c r="C290" s="5">
        <v>8.3810736261404617E-3</v>
      </c>
      <c r="D290" s="5" t="e">
        <v>#VALUE!</v>
      </c>
    </row>
    <row r="291" spans="2:5">
      <c r="B291" t="s">
        <v>35</v>
      </c>
      <c r="C291" s="5">
        <v>4.7209845109272223E-2</v>
      </c>
      <c r="D291" s="5" t="e">
        <v>#VALUE!</v>
      </c>
    </row>
    <row r="292" spans="2:5">
      <c r="B292" t="s">
        <v>19</v>
      </c>
      <c r="C292" s="5">
        <v>1.336728198599618E-2</v>
      </c>
      <c r="D292" s="5" t="e">
        <v>#VALUE!</v>
      </c>
    </row>
    <row r="293" spans="2:5">
      <c r="B293" t="s">
        <v>22</v>
      </c>
      <c r="C293" s="5">
        <v>2.1854445151708042E-2</v>
      </c>
      <c r="D293" s="5" t="e">
        <v>#VALUE!</v>
      </c>
    </row>
    <row r="294" spans="2:5">
      <c r="B294" t="s">
        <v>21</v>
      </c>
      <c r="C294" s="5">
        <v>1.1669849352853809E-3</v>
      </c>
      <c r="D294" s="5" t="e">
        <v>#VALUE!</v>
      </c>
    </row>
    <row r="302" spans="2:5">
      <c r="B302" t="s">
        <v>83</v>
      </c>
      <c r="C302" s="5" t="s">
        <v>27</v>
      </c>
      <c r="D302" s="5" t="s">
        <v>89</v>
      </c>
      <c r="E302" s="5" t="s">
        <v>90</v>
      </c>
    </row>
    <row r="303" spans="2:5">
      <c r="B303" t="s">
        <v>15</v>
      </c>
      <c r="C303" s="5">
        <v>0.24695808922938262</v>
      </c>
      <c r="D303" s="5">
        <v>5.0538525269262634E-2</v>
      </c>
      <c r="E303" s="5">
        <v>2.2058823529411766E-2</v>
      </c>
    </row>
    <row r="304" spans="2:5">
      <c r="B304" t="s">
        <v>16</v>
      </c>
      <c r="C304" s="5">
        <v>1.5772870662460567E-3</v>
      </c>
      <c r="D304" s="5">
        <v>1.4913007456503728E-2</v>
      </c>
      <c r="E304" s="5">
        <v>2.9411764705882353E-2</v>
      </c>
    </row>
    <row r="305" spans="2:5">
      <c r="B305" t="s">
        <v>18</v>
      </c>
      <c r="C305" s="5">
        <v>5.4078413699864807E-3</v>
      </c>
      <c r="D305" s="5">
        <v>9.9420049710024858E-3</v>
      </c>
      <c r="E305" s="5">
        <v>7.3529411764705881E-3</v>
      </c>
    </row>
    <row r="306" spans="2:5">
      <c r="B306" t="s">
        <v>35</v>
      </c>
      <c r="C306" s="5">
        <v>5.6331680937359175E-3</v>
      </c>
      <c r="D306" s="5">
        <v>0.1499585749792875</v>
      </c>
      <c r="E306" s="5">
        <v>0.17647058823529413</v>
      </c>
    </row>
    <row r="307" spans="2:5">
      <c r="B307" t="s">
        <v>19</v>
      </c>
      <c r="C307" s="5">
        <v>9.1031996394772413E-2</v>
      </c>
      <c r="D307" s="5">
        <v>0.11019055509527755</v>
      </c>
      <c r="E307" s="5">
        <v>9.5588235294117641E-2</v>
      </c>
    </row>
    <row r="308" spans="2:5">
      <c r="B308" t="s">
        <v>22</v>
      </c>
      <c r="C308" s="5">
        <v>2.185669220369536E-2</v>
      </c>
      <c r="D308" s="5">
        <v>3.9768019884009943E-2</v>
      </c>
      <c r="E308" s="5">
        <v>3.6764705882352942E-2</v>
      </c>
    </row>
    <row r="309" spans="2:5">
      <c r="B309" t="s">
        <v>21</v>
      </c>
      <c r="C309" s="5">
        <v>1.8026137899954935E-3</v>
      </c>
      <c r="D309" s="5">
        <v>4.9710024855012429E-3</v>
      </c>
      <c r="E309" s="5">
        <v>0</v>
      </c>
    </row>
    <row r="317" spans="2:5">
      <c r="B317" t="s">
        <v>84</v>
      </c>
      <c r="C317" s="5" t="s">
        <v>27</v>
      </c>
      <c r="D317" s="5" t="s">
        <v>89</v>
      </c>
      <c r="E317" s="5" t="s">
        <v>90</v>
      </c>
    </row>
    <row r="318" spans="2:5">
      <c r="B318" t="s">
        <v>15</v>
      </c>
      <c r="C318" s="5">
        <v>0.21267316572601333</v>
      </c>
      <c r="D318" s="5">
        <v>4.7275775356244762E-2</v>
      </c>
      <c r="E318" s="5">
        <v>2.0900321543408359E-2</v>
      </c>
    </row>
    <row r="319" spans="2:5">
      <c r="B319" t="s">
        <v>16</v>
      </c>
      <c r="C319" s="5">
        <v>2.8219599794766545E-3</v>
      </c>
      <c r="D319" s="5">
        <v>3.0343671416596815E-2</v>
      </c>
      <c r="E319" s="5">
        <v>3.5369774919614148E-2</v>
      </c>
    </row>
    <row r="320" spans="2:5">
      <c r="B320" t="s">
        <v>18</v>
      </c>
      <c r="C320" s="5">
        <v>6.1570035915854285E-3</v>
      </c>
      <c r="D320" s="5">
        <v>1.5758591785414919E-2</v>
      </c>
      <c r="E320" s="5">
        <v>1.2861736334405145E-2</v>
      </c>
    </row>
    <row r="321" spans="2:5">
      <c r="B321" t="s">
        <v>35</v>
      </c>
      <c r="C321" s="5">
        <v>5.9004617752693687E-3</v>
      </c>
      <c r="D321" s="5">
        <v>8.4995808885163449E-2</v>
      </c>
      <c r="E321" s="5">
        <v>9.9678456591639875E-2</v>
      </c>
    </row>
    <row r="322" spans="2:5">
      <c r="B322" t="s">
        <v>19</v>
      </c>
      <c r="C322" s="5">
        <v>9.7485890200102621E-2</v>
      </c>
      <c r="D322" s="5">
        <v>0.14417435037720033</v>
      </c>
      <c r="E322" s="5">
        <v>8.8424437299035374E-2</v>
      </c>
    </row>
    <row r="323" spans="2:5">
      <c r="B323" t="s">
        <v>22</v>
      </c>
      <c r="C323" s="5">
        <v>2.4884556182657773E-2</v>
      </c>
      <c r="D323" s="5">
        <v>4.8281642917015928E-2</v>
      </c>
      <c r="E323" s="5">
        <v>4.3408360128617367E-2</v>
      </c>
    </row>
    <row r="324" spans="2:5">
      <c r="B324" t="s">
        <v>21</v>
      </c>
      <c r="C324" s="5">
        <v>1.2827090815802976E-3</v>
      </c>
      <c r="D324" s="5">
        <v>2.3470243084660518E-3</v>
      </c>
      <c r="E324" s="5">
        <v>1.6077170418006431E-3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6800-DF2D-1742-9FD3-8DE7C5AB4C10}">
  <dimension ref="A1:D11"/>
  <sheetViews>
    <sheetView zoomScale="91" workbookViewId="0"/>
  </sheetViews>
  <sheetFormatPr baseColWidth="10" defaultRowHeight="16"/>
  <cols>
    <col min="1" max="1" width="17.1640625" bestFit="1" customWidth="1"/>
  </cols>
  <sheetData>
    <row r="1" spans="1:4">
      <c r="A1" s="45" t="s">
        <v>97</v>
      </c>
    </row>
    <row r="2" spans="1:4" s="1" customFormat="1" ht="75">
      <c r="A2" s="1" t="s">
        <v>91</v>
      </c>
      <c r="B2" s="43" t="s">
        <v>92</v>
      </c>
      <c r="C2" s="34" t="s">
        <v>139</v>
      </c>
      <c r="D2" s="34" t="s">
        <v>60</v>
      </c>
    </row>
    <row r="3" spans="1:4">
      <c r="A3" t="s">
        <v>9</v>
      </c>
      <c r="B3" s="5">
        <v>5.6331680937359175E-3</v>
      </c>
      <c r="C3" s="5">
        <v>0.1499585749792875</v>
      </c>
      <c r="D3" s="5">
        <v>0.17647058823529413</v>
      </c>
    </row>
    <row r="4" spans="1:4">
      <c r="A4" t="s">
        <v>8</v>
      </c>
      <c r="B4" s="5">
        <v>2.291933216446319E-2</v>
      </c>
      <c r="C4" s="5">
        <v>0.26976932963539202</v>
      </c>
      <c r="D4" s="5">
        <v>0.21820303383897316</v>
      </c>
    </row>
    <row r="5" spans="1:4">
      <c r="A5" t="s">
        <v>7</v>
      </c>
      <c r="B5" s="5">
        <v>3.3628779979144943E-2</v>
      </c>
      <c r="C5" s="5">
        <v>9.1625615763546803E-2</v>
      </c>
      <c r="D5" s="5">
        <v>0.176056338028169</v>
      </c>
    </row>
    <row r="6" spans="1:4">
      <c r="A6" t="s">
        <v>6</v>
      </c>
      <c r="B6" s="5">
        <v>2.3255813953488372E-2</v>
      </c>
      <c r="C6" s="5">
        <v>4.9228508449669361E-2</v>
      </c>
      <c r="D6" s="5">
        <v>3.1645569620253167E-2</v>
      </c>
    </row>
    <row r="7" spans="1:4">
      <c r="A7" t="s">
        <v>5</v>
      </c>
      <c r="B7" s="5">
        <v>1.6025641025641024E-2</v>
      </c>
      <c r="C7" s="5">
        <v>4.8648648648648651E-2</v>
      </c>
      <c r="D7" s="5">
        <v>3.5714285714285712E-2</v>
      </c>
    </row>
    <row r="8" spans="1:4">
      <c r="A8" t="s">
        <v>4</v>
      </c>
      <c r="B8" s="5">
        <v>3.4429454749859471E-2</v>
      </c>
      <c r="C8" s="5">
        <v>0.13859382903388973</v>
      </c>
      <c r="D8" s="5">
        <v>0.140625</v>
      </c>
    </row>
    <row r="9" spans="1:4">
      <c r="A9" t="s">
        <v>3</v>
      </c>
      <c r="B9" s="5">
        <v>5.8052434456928842E-2</v>
      </c>
      <c r="C9" s="5">
        <v>4.3795620437956206E-2</v>
      </c>
      <c r="D9" s="5">
        <v>6.6666666666666666E-2</v>
      </c>
    </row>
    <row r="10" spans="1:4">
      <c r="A10" t="s">
        <v>1</v>
      </c>
      <c r="B10" s="5">
        <v>4.497663551401869E-2</v>
      </c>
      <c r="C10" s="5">
        <v>0.11160714285714286</v>
      </c>
      <c r="D10" s="5">
        <v>0.17857142857142858</v>
      </c>
    </row>
    <row r="11" spans="1:4">
      <c r="A11" t="s">
        <v>0</v>
      </c>
      <c r="B11" s="5">
        <v>5.1072595539139079E-2</v>
      </c>
      <c r="C11" s="5">
        <v>9.6695049790734594E-2</v>
      </c>
      <c r="D11" s="5">
        <v>0.11938202247191011</v>
      </c>
    </row>
  </sheetData>
  <sortState ref="A3:D11">
    <sortCondition descending="1" ref="A3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63EE-4CB9-C442-A8E6-E4821CEE88AB}">
  <dimension ref="A1:O122"/>
  <sheetViews>
    <sheetView workbookViewId="0"/>
  </sheetViews>
  <sheetFormatPr baseColWidth="10" defaultRowHeight="16"/>
  <cols>
    <col min="5" max="6" width="36.1640625" bestFit="1" customWidth="1"/>
    <col min="7" max="7" width="33.6640625" bestFit="1" customWidth="1"/>
    <col min="8" max="8" width="38.33203125" bestFit="1" customWidth="1"/>
    <col min="9" max="9" width="12.6640625" bestFit="1" customWidth="1"/>
    <col min="10" max="10" width="11.6640625" bestFit="1" customWidth="1"/>
  </cols>
  <sheetData>
    <row r="1" spans="1:15">
      <c r="A1" s="1" t="s">
        <v>161</v>
      </c>
      <c r="H1" s="47"/>
      <c r="I1" s="47"/>
      <c r="J1" s="47"/>
      <c r="K1" s="47"/>
      <c r="L1" s="47"/>
      <c r="M1" s="47"/>
      <c r="N1" s="47"/>
      <c r="O1" s="47"/>
    </row>
    <row r="2" spans="1:15">
      <c r="A2" s="84" t="s">
        <v>156</v>
      </c>
      <c r="B2" s="84"/>
      <c r="C2" s="84"/>
      <c r="D2" s="84"/>
      <c r="E2" s="84"/>
      <c r="F2" s="84"/>
      <c r="G2" s="80" t="s">
        <v>100</v>
      </c>
      <c r="H2" s="49"/>
      <c r="I2" s="48"/>
      <c r="J2" s="47"/>
      <c r="K2" s="47"/>
      <c r="L2" s="47"/>
      <c r="M2" s="47"/>
      <c r="N2" s="47"/>
      <c r="O2" s="47"/>
    </row>
    <row r="3" spans="1:15">
      <c r="A3" s="83" t="s">
        <v>101</v>
      </c>
      <c r="B3" s="83"/>
      <c r="C3" s="83"/>
      <c r="D3" s="83"/>
      <c r="E3" s="50" t="s">
        <v>102</v>
      </c>
      <c r="F3" s="50" t="s">
        <v>103</v>
      </c>
      <c r="G3" s="50" t="s">
        <v>104</v>
      </c>
      <c r="H3" s="50" t="s">
        <v>105</v>
      </c>
      <c r="I3" s="31"/>
      <c r="J3" s="31"/>
      <c r="K3" s="31"/>
    </row>
    <row r="4" spans="1:15">
      <c r="A4" s="30" t="s">
        <v>106</v>
      </c>
      <c r="B4" s="30" t="s">
        <v>24</v>
      </c>
      <c r="C4" s="30" t="s">
        <v>107</v>
      </c>
      <c r="D4" s="30" t="s">
        <v>108</v>
      </c>
      <c r="E4" s="51"/>
      <c r="F4" s="51"/>
      <c r="G4" s="51"/>
      <c r="H4" s="52"/>
      <c r="I4" s="53"/>
      <c r="J4" s="31"/>
      <c r="K4" s="31"/>
      <c r="L4" s="14"/>
    </row>
    <row r="5" spans="1:15">
      <c r="A5" s="31" t="s">
        <v>15</v>
      </c>
      <c r="B5" s="31">
        <v>7255</v>
      </c>
      <c r="C5" s="54">
        <v>3375</v>
      </c>
      <c r="D5" s="54">
        <v>3880</v>
      </c>
      <c r="E5" s="55">
        <v>464</v>
      </c>
      <c r="F5" s="56">
        <f>E5/C5*100000/(E7/C7*100000)</f>
        <v>0.37912682762952249</v>
      </c>
      <c r="G5" s="55">
        <v>88</v>
      </c>
      <c r="H5" s="56">
        <f>G5/D5*100000/(G7/D7*100000)</f>
        <v>0.17094084484831759</v>
      </c>
      <c r="I5" s="31"/>
      <c r="J5" s="31"/>
      <c r="K5" s="31"/>
      <c r="L5" s="14"/>
    </row>
    <row r="6" spans="1:15">
      <c r="A6" s="31" t="s">
        <v>16</v>
      </c>
      <c r="B6" s="31">
        <v>1415</v>
      </c>
      <c r="C6" s="54">
        <v>705</v>
      </c>
      <c r="D6" s="54">
        <v>700</v>
      </c>
      <c r="E6" s="55">
        <v>175</v>
      </c>
      <c r="F6" s="56">
        <f>E6/C6*100000/(E7/C7*100000)</f>
        <v>0.68452489168710795</v>
      </c>
      <c r="G6" s="55">
        <v>49</v>
      </c>
      <c r="H6" s="56">
        <f>G6/D6*100000/(G7/D7*100000)</f>
        <v>0.52758560750912575</v>
      </c>
      <c r="I6" s="31"/>
      <c r="J6" s="31"/>
      <c r="K6" s="31"/>
      <c r="L6" s="14"/>
    </row>
    <row r="7" spans="1:15">
      <c r="A7" s="31" t="s">
        <v>17</v>
      </c>
      <c r="B7" s="57">
        <v>85325</v>
      </c>
      <c r="C7" s="54">
        <v>41955</v>
      </c>
      <c r="D7" s="54">
        <v>43360</v>
      </c>
      <c r="E7" s="55">
        <v>15214</v>
      </c>
      <c r="F7" s="56">
        <f>E7/C7*100000/(E7/C7*100000)</f>
        <v>1</v>
      </c>
      <c r="G7" s="55">
        <v>5753</v>
      </c>
      <c r="H7" s="56">
        <f>G7/D7*100000/(G7/D7*100000)</f>
        <v>1</v>
      </c>
      <c r="I7" s="31"/>
      <c r="J7" s="31"/>
      <c r="K7" s="31"/>
      <c r="L7" s="14"/>
    </row>
    <row r="8" spans="1:15">
      <c r="A8" s="31" t="s">
        <v>18</v>
      </c>
      <c r="B8" s="31">
        <v>1120</v>
      </c>
      <c r="C8" s="54">
        <v>495</v>
      </c>
      <c r="D8" s="54">
        <v>620</v>
      </c>
      <c r="E8" s="55">
        <v>215</v>
      </c>
      <c r="F8" s="56">
        <f>E8/C8*100000/(E7/C7*100000)</f>
        <v>1.1977703948914675</v>
      </c>
      <c r="G8" s="55">
        <v>22</v>
      </c>
      <c r="H8" s="56">
        <f>G8/D8*100000/(G7/D7*100000)</f>
        <v>0.26743970887559365</v>
      </c>
      <c r="I8" s="31"/>
      <c r="J8" s="31"/>
      <c r="K8" s="31"/>
      <c r="L8" s="14"/>
    </row>
    <row r="9" spans="1:15">
      <c r="A9" s="31" t="s">
        <v>35</v>
      </c>
      <c r="B9" s="57">
        <v>6595</v>
      </c>
      <c r="C9" s="54">
        <v>3005</v>
      </c>
      <c r="D9" s="54">
        <v>3595</v>
      </c>
      <c r="E9" s="55">
        <v>1170</v>
      </c>
      <c r="F9" s="56">
        <f>E9/C9*100000/(E7/C7*100000)</f>
        <v>1.0736968992785565</v>
      </c>
      <c r="G9" s="55">
        <v>670</v>
      </c>
      <c r="H9" s="56">
        <f>G9/D9*100000/(G7/D7*100000)</f>
        <v>1.4046586808309725</v>
      </c>
      <c r="I9" s="31"/>
      <c r="J9" s="31"/>
      <c r="K9" s="31"/>
      <c r="L9" s="14"/>
    </row>
    <row r="10" spans="1:15">
      <c r="A10" s="31" t="s">
        <v>19</v>
      </c>
      <c r="B10" s="31">
        <v>555</v>
      </c>
      <c r="C10" s="54">
        <v>350</v>
      </c>
      <c r="D10" s="54">
        <v>200</v>
      </c>
      <c r="E10" s="55">
        <v>164</v>
      </c>
      <c r="F10" s="56">
        <f>E10/C10*100000/(E7/C7*100000)</f>
        <v>1.2921594771732801</v>
      </c>
      <c r="G10" s="55">
        <v>13</v>
      </c>
      <c r="H10" s="56">
        <f>G10/D10*100000/(G7/D7*100000)</f>
        <v>0.48990092125847384</v>
      </c>
      <c r="I10" s="31"/>
      <c r="J10" s="31"/>
      <c r="K10" s="31"/>
      <c r="L10" s="14"/>
    </row>
    <row r="11" spans="1:15">
      <c r="A11" s="31" t="s">
        <v>21</v>
      </c>
      <c r="B11" s="31">
        <v>230</v>
      </c>
      <c r="C11" s="54">
        <v>130</v>
      </c>
      <c r="D11" s="54">
        <v>100</v>
      </c>
      <c r="E11" s="55">
        <v>22</v>
      </c>
      <c r="F11" s="56">
        <f>E11/C11*100000/(E7/C7*100000)</f>
        <v>0.46668048659635364</v>
      </c>
      <c r="G11" s="55">
        <v>3</v>
      </c>
      <c r="H11" s="56">
        <f>G11/D11*100000/(G7/D7*100000)</f>
        <v>0.22610811750391099</v>
      </c>
      <c r="I11" s="31"/>
      <c r="J11" s="31"/>
      <c r="K11" s="31"/>
    </row>
    <row r="12" spans="1:15">
      <c r="A12" s="31" t="s">
        <v>22</v>
      </c>
      <c r="B12" s="31">
        <v>35310</v>
      </c>
      <c r="C12" s="54">
        <v>17785</v>
      </c>
      <c r="D12" s="54">
        <v>17525</v>
      </c>
      <c r="E12" s="55">
        <v>2339</v>
      </c>
      <c r="F12" s="56">
        <f>E12/C12*100000/(E7/C7*100000)</f>
        <v>0.36267420338731116</v>
      </c>
      <c r="G12" s="55">
        <v>331</v>
      </c>
      <c r="H12" s="56">
        <f>G12/D12*100000/(G7/D7*100000)</f>
        <v>0.14235242395396014</v>
      </c>
      <c r="I12" s="31"/>
      <c r="J12" s="31"/>
      <c r="K12" s="31"/>
    </row>
    <row r="13" spans="1:15">
      <c r="A13" s="58"/>
      <c r="B13" s="59"/>
      <c r="C13" s="31"/>
      <c r="D13" s="31"/>
      <c r="E13" s="51"/>
      <c r="F13" s="51"/>
      <c r="G13" s="51"/>
      <c r="H13" s="51"/>
      <c r="I13" s="31"/>
      <c r="J13" s="31"/>
      <c r="K13" s="31"/>
    </row>
    <row r="14" spans="1:15">
      <c r="A14" s="83" t="s">
        <v>109</v>
      </c>
      <c r="B14" s="83"/>
      <c r="C14" s="83"/>
      <c r="D14" s="83"/>
      <c r="E14" s="50" t="s">
        <v>110</v>
      </c>
      <c r="F14" s="50" t="s">
        <v>103</v>
      </c>
      <c r="G14" s="50" t="s">
        <v>111</v>
      </c>
      <c r="H14" s="50" t="s">
        <v>105</v>
      </c>
      <c r="I14" s="31"/>
      <c r="J14" s="31"/>
      <c r="K14" s="31"/>
    </row>
    <row r="15" spans="1:15">
      <c r="A15" s="30" t="s">
        <v>106</v>
      </c>
      <c r="B15" s="30" t="s">
        <v>24</v>
      </c>
      <c r="C15" s="30" t="s">
        <v>107</v>
      </c>
      <c r="D15" s="30" t="s">
        <v>108</v>
      </c>
      <c r="E15" s="51"/>
      <c r="F15" s="51"/>
      <c r="G15" s="51"/>
      <c r="H15" s="52"/>
      <c r="I15" s="31"/>
      <c r="J15" s="31"/>
      <c r="K15" s="31"/>
      <c r="L15" s="14"/>
    </row>
    <row r="16" spans="1:15">
      <c r="A16" s="31" t="s">
        <v>15</v>
      </c>
      <c r="B16" s="31">
        <v>530</v>
      </c>
      <c r="C16" s="54">
        <v>215</v>
      </c>
      <c r="D16" s="54">
        <v>310</v>
      </c>
      <c r="E16" s="51">
        <v>0</v>
      </c>
      <c r="F16" s="56">
        <f>E16/C16*100000/(E18/C18*100000)</f>
        <v>0</v>
      </c>
      <c r="G16" s="51">
        <v>0</v>
      </c>
      <c r="H16" s="56">
        <f>G16/D16*100000/(G18/D18*100000)</f>
        <v>0</v>
      </c>
      <c r="I16" s="31"/>
      <c r="J16" s="31"/>
      <c r="K16" s="31"/>
      <c r="L16" s="14"/>
    </row>
    <row r="17" spans="1:12">
      <c r="A17" s="31" t="s">
        <v>16</v>
      </c>
      <c r="B17" s="31">
        <v>80</v>
      </c>
      <c r="C17" s="54">
        <v>30</v>
      </c>
      <c r="D17" s="54">
        <v>50</v>
      </c>
      <c r="E17" s="51">
        <v>2</v>
      </c>
      <c r="F17" s="56">
        <f>E17/C17*100000/(E18/C18*100000)</f>
        <v>11.925000000000001</v>
      </c>
      <c r="G17" s="51">
        <v>0</v>
      </c>
      <c r="H17" s="56">
        <f>G17/D17*100000/(G18/D18*100000)</f>
        <v>0</v>
      </c>
      <c r="I17" s="31"/>
      <c r="J17" s="31"/>
      <c r="K17" s="31"/>
      <c r="L17" s="14"/>
    </row>
    <row r="18" spans="1:12">
      <c r="A18" s="31" t="s">
        <v>17</v>
      </c>
      <c r="B18" s="57">
        <v>14750</v>
      </c>
      <c r="C18" s="54">
        <v>7155</v>
      </c>
      <c r="D18" s="54">
        <v>7595</v>
      </c>
      <c r="E18" s="51">
        <v>40</v>
      </c>
      <c r="F18" s="56">
        <f>E18/C18*100000/(E18/C18*100000)</f>
        <v>1</v>
      </c>
      <c r="G18" s="51">
        <v>22</v>
      </c>
      <c r="H18" s="56">
        <f>G18/D18*100000/(G18/D18*100000)</f>
        <v>1</v>
      </c>
      <c r="I18" s="31"/>
      <c r="J18" s="31"/>
      <c r="K18" s="31"/>
      <c r="L18" s="14"/>
    </row>
    <row r="19" spans="1:12">
      <c r="A19" s="31" t="s">
        <v>18</v>
      </c>
      <c r="B19" s="31">
        <v>50</v>
      </c>
      <c r="C19" s="54">
        <v>20</v>
      </c>
      <c r="D19" s="54">
        <v>30</v>
      </c>
      <c r="E19" s="51">
        <v>4</v>
      </c>
      <c r="F19" s="56">
        <f>E19/C19*100000/(E18/C18*100000)</f>
        <v>35.775000000000006</v>
      </c>
      <c r="G19" s="51">
        <v>1</v>
      </c>
      <c r="H19" s="56">
        <f>G19/D19*100000/(G18/D18*100000)</f>
        <v>11.507575757575758</v>
      </c>
      <c r="I19" s="31"/>
      <c r="J19" s="31"/>
      <c r="K19" s="31"/>
      <c r="L19" s="14"/>
    </row>
    <row r="20" spans="1:12">
      <c r="A20" s="31" t="s">
        <v>35</v>
      </c>
      <c r="B20" s="57">
        <v>660</v>
      </c>
      <c r="C20" s="54">
        <v>270</v>
      </c>
      <c r="D20" s="54">
        <v>385</v>
      </c>
      <c r="E20" s="51">
        <v>9</v>
      </c>
      <c r="F20" s="56">
        <f>E20/C20*100000/(E18/C18*100000)</f>
        <v>5.9625000000000004</v>
      </c>
      <c r="G20" s="51">
        <v>5</v>
      </c>
      <c r="H20" s="56">
        <f>G20/D20*100000/(G18/D18*100000)</f>
        <v>4.4834710743801658</v>
      </c>
      <c r="I20" s="31"/>
      <c r="J20" s="31"/>
      <c r="K20" s="31"/>
      <c r="L20" s="14"/>
    </row>
    <row r="21" spans="1:12">
      <c r="A21" s="31" t="s">
        <v>19</v>
      </c>
      <c r="B21" s="31">
        <v>0</v>
      </c>
      <c r="C21" s="54">
        <v>0</v>
      </c>
      <c r="D21" s="54">
        <v>0</v>
      </c>
      <c r="E21" s="51"/>
      <c r="F21" s="56" t="e">
        <f>E21/C21*100000/(E18/C18*100000)</f>
        <v>#DIV/0!</v>
      </c>
      <c r="G21" s="51"/>
      <c r="H21" s="56" t="e">
        <f>G21/D21*100000/(G18/D18*100000)</f>
        <v>#DIV/0!</v>
      </c>
      <c r="I21" s="31"/>
      <c r="J21" s="31"/>
      <c r="K21" s="31"/>
      <c r="L21" s="14"/>
    </row>
    <row r="22" spans="1:12">
      <c r="A22" s="31" t="s">
        <v>21</v>
      </c>
      <c r="B22" s="31">
        <v>0</v>
      </c>
      <c r="C22" s="54">
        <v>0</v>
      </c>
      <c r="D22" s="54">
        <v>0</v>
      </c>
      <c r="E22" s="51"/>
      <c r="F22" s="56" t="e">
        <f>E22/C22*100000/(E18/C18*100000)</f>
        <v>#DIV/0!</v>
      </c>
      <c r="G22" s="51"/>
      <c r="H22" s="56" t="e">
        <f>G22/D22*100000/(G18/D18*100000)</f>
        <v>#DIV/0!</v>
      </c>
      <c r="I22" s="31"/>
      <c r="J22" s="31"/>
      <c r="K22" s="31"/>
    </row>
    <row r="23" spans="1:12">
      <c r="A23" s="31" t="s">
        <v>22</v>
      </c>
      <c r="B23" s="31">
        <v>365</v>
      </c>
      <c r="C23" s="54">
        <v>195</v>
      </c>
      <c r="D23" s="54">
        <v>165</v>
      </c>
      <c r="E23" s="51">
        <v>6</v>
      </c>
      <c r="F23" s="56">
        <f>E23/C23*100000/(E18/C18*100000)</f>
        <v>5.5038461538461547</v>
      </c>
      <c r="G23" s="51">
        <v>0</v>
      </c>
      <c r="H23" s="56">
        <f>G23/D23*100000/(G18/D18*100000)</f>
        <v>0</v>
      </c>
      <c r="I23" s="31"/>
      <c r="J23" s="31"/>
      <c r="K23" s="31"/>
    </row>
    <row r="24" spans="1:12">
      <c r="A24" s="31"/>
      <c r="B24" s="31"/>
      <c r="C24" s="31"/>
      <c r="D24" s="31"/>
      <c r="E24" s="51"/>
      <c r="F24" s="51"/>
      <c r="G24" s="51"/>
      <c r="H24" s="51"/>
      <c r="I24" s="31"/>
      <c r="J24" s="31"/>
      <c r="K24" s="31"/>
    </row>
    <row r="25" spans="1:12">
      <c r="A25" s="83" t="s">
        <v>112</v>
      </c>
      <c r="B25" s="83"/>
      <c r="C25" s="83"/>
      <c r="D25" s="83"/>
      <c r="E25" s="50" t="s">
        <v>113</v>
      </c>
      <c r="F25" s="50" t="s">
        <v>103</v>
      </c>
      <c r="G25" s="50" t="s">
        <v>114</v>
      </c>
      <c r="H25" s="50" t="s">
        <v>105</v>
      </c>
      <c r="I25" s="31"/>
      <c r="J25" s="31"/>
      <c r="K25" s="31"/>
    </row>
    <row r="26" spans="1:12">
      <c r="A26" s="30" t="s">
        <v>106</v>
      </c>
      <c r="B26" s="30" t="s">
        <v>24</v>
      </c>
      <c r="C26" s="30" t="s">
        <v>107</v>
      </c>
      <c r="D26" s="30" t="s">
        <v>108</v>
      </c>
      <c r="E26" s="51"/>
      <c r="F26" s="51"/>
      <c r="G26" s="51"/>
      <c r="H26" s="52"/>
      <c r="I26" s="31"/>
      <c r="J26" s="31"/>
      <c r="K26" s="31"/>
      <c r="L26" s="14"/>
    </row>
    <row r="27" spans="1:12">
      <c r="A27" s="31" t="s">
        <v>15</v>
      </c>
      <c r="B27" s="31">
        <v>12560</v>
      </c>
      <c r="C27" s="54">
        <v>5855</v>
      </c>
      <c r="D27" s="54">
        <v>6715</v>
      </c>
      <c r="E27" s="55" t="s">
        <v>56</v>
      </c>
      <c r="F27" s="56"/>
      <c r="G27" s="55" t="s">
        <v>56</v>
      </c>
      <c r="H27" s="56"/>
      <c r="I27" s="31"/>
      <c r="J27" s="31"/>
      <c r="K27" s="31"/>
      <c r="L27" s="14"/>
    </row>
    <row r="28" spans="1:12">
      <c r="A28" s="31" t="s">
        <v>16</v>
      </c>
      <c r="B28" s="31">
        <v>795</v>
      </c>
      <c r="C28" s="54">
        <v>375</v>
      </c>
      <c r="D28" s="54">
        <v>420</v>
      </c>
      <c r="E28" s="55" t="s">
        <v>56</v>
      </c>
      <c r="F28" s="56"/>
      <c r="G28" s="55" t="s">
        <v>56</v>
      </c>
      <c r="H28" s="56"/>
      <c r="I28" s="31"/>
      <c r="J28" s="31"/>
      <c r="K28" s="31"/>
      <c r="L28" s="14"/>
    </row>
    <row r="29" spans="1:12">
      <c r="A29" s="31" t="s">
        <v>17</v>
      </c>
      <c r="B29" s="57">
        <v>61835</v>
      </c>
      <c r="C29" s="54">
        <v>30705</v>
      </c>
      <c r="D29" s="54">
        <v>31115</v>
      </c>
      <c r="E29" s="55" t="s">
        <v>56</v>
      </c>
      <c r="F29" s="56"/>
      <c r="G29" s="55" t="s">
        <v>56</v>
      </c>
      <c r="H29" s="56"/>
      <c r="I29" s="31"/>
      <c r="J29" s="31"/>
      <c r="K29" s="31"/>
      <c r="L29" s="14"/>
    </row>
    <row r="30" spans="1:12">
      <c r="A30" s="31" t="s">
        <v>18</v>
      </c>
      <c r="B30" s="31">
        <v>815</v>
      </c>
      <c r="C30" s="54">
        <v>345</v>
      </c>
      <c r="D30" s="54">
        <v>475</v>
      </c>
      <c r="E30" s="55" t="s">
        <v>56</v>
      </c>
      <c r="F30" s="56"/>
      <c r="G30" s="55" t="s">
        <v>56</v>
      </c>
      <c r="H30" s="56"/>
      <c r="I30" s="31"/>
      <c r="J30" s="31"/>
      <c r="K30" s="31"/>
      <c r="L30" s="14"/>
    </row>
    <row r="31" spans="1:12">
      <c r="A31" s="31" t="s">
        <v>35</v>
      </c>
      <c r="B31" s="57">
        <v>2710</v>
      </c>
      <c r="C31" s="54">
        <v>1385</v>
      </c>
      <c r="D31" s="54">
        <v>1330</v>
      </c>
      <c r="E31" s="55" t="s">
        <v>56</v>
      </c>
      <c r="F31" s="56"/>
      <c r="G31" s="55" t="s">
        <v>56</v>
      </c>
      <c r="H31" s="56"/>
      <c r="I31" s="31"/>
      <c r="J31" s="31"/>
      <c r="K31" s="31"/>
      <c r="L31" s="14"/>
    </row>
    <row r="32" spans="1:12">
      <c r="A32" s="31" t="s">
        <v>19</v>
      </c>
      <c r="B32" s="31">
        <v>515</v>
      </c>
      <c r="C32" s="54">
        <v>280</v>
      </c>
      <c r="D32" s="54">
        <v>240</v>
      </c>
      <c r="E32" s="55" t="s">
        <v>56</v>
      </c>
      <c r="F32" s="56"/>
      <c r="G32" s="55" t="s">
        <v>56</v>
      </c>
      <c r="H32" s="56"/>
      <c r="I32" s="31"/>
      <c r="J32" s="31"/>
      <c r="K32" s="31"/>
      <c r="L32" s="14"/>
    </row>
    <row r="33" spans="1:12">
      <c r="A33" s="31" t="s">
        <v>21</v>
      </c>
      <c r="B33" s="31">
        <v>310</v>
      </c>
      <c r="C33" s="54">
        <v>125</v>
      </c>
      <c r="D33" s="54">
        <v>185</v>
      </c>
      <c r="E33" s="55" t="s">
        <v>56</v>
      </c>
      <c r="F33" s="56"/>
      <c r="G33" s="55" t="s">
        <v>56</v>
      </c>
      <c r="H33" s="56"/>
      <c r="I33" s="31"/>
      <c r="J33" s="31"/>
      <c r="K33" s="31"/>
    </row>
    <row r="34" spans="1:12">
      <c r="A34" s="31" t="s">
        <v>22</v>
      </c>
      <c r="B34" s="31">
        <v>20485</v>
      </c>
      <c r="C34" s="54">
        <v>10235</v>
      </c>
      <c r="D34" s="54">
        <v>10245</v>
      </c>
      <c r="E34" s="55" t="s">
        <v>56</v>
      </c>
      <c r="F34" s="56"/>
      <c r="G34" s="55" t="s">
        <v>56</v>
      </c>
      <c r="H34" s="56"/>
      <c r="I34" s="31"/>
      <c r="J34" s="31"/>
      <c r="K34" s="31"/>
    </row>
    <row r="35" spans="1:12">
      <c r="A35" s="31"/>
      <c r="B35" s="31"/>
      <c r="C35" s="31"/>
      <c r="D35" s="31"/>
      <c r="E35" s="51"/>
      <c r="F35" s="51"/>
      <c r="G35" s="51"/>
      <c r="H35" s="51"/>
      <c r="I35" s="31"/>
      <c r="J35" s="31"/>
      <c r="K35" s="31"/>
    </row>
    <row r="36" spans="1:12">
      <c r="A36" s="83" t="s">
        <v>115</v>
      </c>
      <c r="B36" s="83"/>
      <c r="C36" s="83"/>
      <c r="D36" s="83"/>
      <c r="E36" s="50" t="s">
        <v>116</v>
      </c>
      <c r="F36" s="50" t="s">
        <v>103</v>
      </c>
      <c r="G36" s="50" t="s">
        <v>117</v>
      </c>
      <c r="H36" s="50" t="s">
        <v>105</v>
      </c>
      <c r="I36" s="31"/>
      <c r="J36" s="31"/>
      <c r="K36" s="31"/>
    </row>
    <row r="37" spans="1:12">
      <c r="A37" s="30" t="s">
        <v>106</v>
      </c>
      <c r="B37" s="30" t="s">
        <v>24</v>
      </c>
      <c r="C37" s="30" t="s">
        <v>107</v>
      </c>
      <c r="D37" s="30" t="s">
        <v>108</v>
      </c>
      <c r="E37" s="51"/>
      <c r="F37" s="51"/>
      <c r="G37" s="51"/>
      <c r="H37" s="52"/>
      <c r="I37" s="31"/>
      <c r="J37" s="31"/>
      <c r="K37" s="31"/>
      <c r="L37" s="14"/>
    </row>
    <row r="38" spans="1:12">
      <c r="A38" s="31" t="s">
        <v>15</v>
      </c>
      <c r="B38" s="31">
        <v>280</v>
      </c>
      <c r="C38" s="54">
        <v>120</v>
      </c>
      <c r="D38" s="54">
        <v>150</v>
      </c>
      <c r="E38" s="55">
        <v>2</v>
      </c>
      <c r="F38" s="56">
        <f>E38/C38*100000/(E40/C40*100000)</f>
        <v>2.2373737373737375</v>
      </c>
      <c r="G38" s="55"/>
      <c r="H38" s="56">
        <f>G38/D38*100000/(G40/D40*100000)</f>
        <v>0</v>
      </c>
      <c r="I38" s="31"/>
      <c r="J38" s="31"/>
      <c r="K38" s="31"/>
      <c r="L38" s="14"/>
    </row>
    <row r="39" spans="1:12">
      <c r="A39" s="31" t="s">
        <v>16</v>
      </c>
      <c r="B39" s="31">
        <v>60</v>
      </c>
      <c r="C39" s="54">
        <v>25</v>
      </c>
      <c r="D39" s="54">
        <v>40</v>
      </c>
      <c r="E39" s="55"/>
      <c r="F39" s="56">
        <f>E39/C39*100000/(E40/C40*100000)</f>
        <v>0</v>
      </c>
      <c r="G39" s="55"/>
      <c r="H39" s="56">
        <f>G39/D39*100000/(G40/D40*100000)</f>
        <v>0</v>
      </c>
      <c r="I39" s="31"/>
      <c r="J39" s="31"/>
      <c r="K39" s="31"/>
      <c r="L39" s="14"/>
    </row>
    <row r="40" spans="1:12">
      <c r="A40" s="31" t="s">
        <v>17</v>
      </c>
      <c r="B40" s="57">
        <v>9160</v>
      </c>
      <c r="C40" s="54">
        <v>4430</v>
      </c>
      <c r="D40" s="54">
        <v>4720</v>
      </c>
      <c r="E40" s="55">
        <v>33</v>
      </c>
      <c r="F40" s="56">
        <f>E40/C40*100000/(E40/C40*100000)</f>
        <v>1</v>
      </c>
      <c r="G40" s="55">
        <v>14</v>
      </c>
      <c r="H40" s="56">
        <f>G40/D40*100000/(G40/D40*100000)</f>
        <v>1</v>
      </c>
      <c r="I40" s="31"/>
      <c r="J40" s="31"/>
      <c r="K40" s="31"/>
      <c r="L40" s="14"/>
    </row>
    <row r="41" spans="1:12">
      <c r="A41" s="31" t="s">
        <v>18</v>
      </c>
      <c r="B41" s="31">
        <v>60</v>
      </c>
      <c r="C41" s="54">
        <v>25</v>
      </c>
      <c r="D41" s="54">
        <v>30</v>
      </c>
      <c r="E41" s="55"/>
      <c r="F41" s="56">
        <f>E41/C41*100000/(E40/C40*100000)</f>
        <v>0</v>
      </c>
      <c r="G41" s="55"/>
      <c r="H41" s="56">
        <f>G41/D41*100000/(G40/D40*100000)</f>
        <v>0</v>
      </c>
      <c r="I41" s="31"/>
      <c r="J41" s="31"/>
      <c r="K41" s="31"/>
      <c r="L41" s="14"/>
    </row>
    <row r="42" spans="1:12">
      <c r="A42" s="31" t="s">
        <v>35</v>
      </c>
      <c r="B42" s="57">
        <v>560</v>
      </c>
      <c r="C42" s="54">
        <v>255</v>
      </c>
      <c r="D42" s="54">
        <v>310</v>
      </c>
      <c r="E42" s="55">
        <v>2</v>
      </c>
      <c r="F42" s="56">
        <f>E42/C42*100000/(E40/C40*100000)</f>
        <v>1.0528817587641117</v>
      </c>
      <c r="G42" s="55">
        <v>1</v>
      </c>
      <c r="H42" s="56">
        <f>G42/D42*100000/(G40/D40*100000)</f>
        <v>1.0875576036866359</v>
      </c>
      <c r="I42" s="31"/>
      <c r="J42" s="31"/>
      <c r="K42" s="31"/>
      <c r="L42" s="14"/>
    </row>
    <row r="43" spans="1:12">
      <c r="A43" s="31" t="s">
        <v>19</v>
      </c>
      <c r="B43" s="31">
        <v>10</v>
      </c>
      <c r="C43" s="54">
        <v>0</v>
      </c>
      <c r="D43" s="54">
        <v>0</v>
      </c>
      <c r="E43" s="55"/>
      <c r="F43" s="56" t="e">
        <f>E43/C43*100000/(E40/C40*100000)</f>
        <v>#DIV/0!</v>
      </c>
      <c r="G43" s="55"/>
      <c r="H43" s="56" t="e">
        <f>G43/D43*100000/(G40/D40*100000)</f>
        <v>#DIV/0!</v>
      </c>
      <c r="I43" s="31"/>
      <c r="J43" s="31"/>
      <c r="K43" s="31"/>
      <c r="L43" s="14"/>
    </row>
    <row r="44" spans="1:12">
      <c r="A44" s="31" t="s">
        <v>21</v>
      </c>
      <c r="B44" s="31">
        <v>45</v>
      </c>
      <c r="C44" s="54">
        <v>20</v>
      </c>
      <c r="D44" s="54">
        <v>25</v>
      </c>
      <c r="E44" s="55"/>
      <c r="F44" s="56">
        <f>E44/C44*100000/(E40/C40*100000)</f>
        <v>0</v>
      </c>
      <c r="G44" s="55"/>
      <c r="H44" s="56">
        <f>G44/D44*100000/(G40/D40*100000)</f>
        <v>0</v>
      </c>
      <c r="I44" s="31"/>
      <c r="J44" s="31"/>
      <c r="K44" s="31"/>
    </row>
    <row r="45" spans="1:12">
      <c r="A45" s="31" t="s">
        <v>22</v>
      </c>
      <c r="B45" s="31">
        <v>85</v>
      </c>
      <c r="C45" s="54">
        <v>35</v>
      </c>
      <c r="D45" s="54">
        <v>50</v>
      </c>
      <c r="E45" s="55"/>
      <c r="F45" s="56">
        <f>E45/C45*100000/(E40/C40*100000)</f>
        <v>0</v>
      </c>
      <c r="G45" s="55"/>
      <c r="H45" s="56">
        <f>G45/D45*100000/(G40/D40*100000)</f>
        <v>0</v>
      </c>
      <c r="I45" s="31"/>
      <c r="J45" s="31"/>
      <c r="K45" s="31"/>
    </row>
    <row r="46" spans="1:12">
      <c r="A46" s="31"/>
      <c r="B46" s="31"/>
      <c r="C46" s="31"/>
      <c r="D46" s="31"/>
      <c r="E46" s="51"/>
      <c r="F46" s="51"/>
      <c r="G46" s="51"/>
      <c r="H46" s="51"/>
      <c r="I46" s="31"/>
      <c r="J46" s="31"/>
      <c r="K46" s="31"/>
    </row>
    <row r="47" spans="1:12">
      <c r="A47" s="83" t="s">
        <v>118</v>
      </c>
      <c r="B47" s="83"/>
      <c r="C47" s="83"/>
      <c r="D47" s="83"/>
      <c r="E47" s="50" t="s">
        <v>119</v>
      </c>
      <c r="F47" s="50" t="s">
        <v>103</v>
      </c>
      <c r="G47" s="50" t="s">
        <v>120</v>
      </c>
      <c r="H47" s="50" t="s">
        <v>105</v>
      </c>
      <c r="I47" s="31"/>
      <c r="J47" s="31"/>
      <c r="K47" s="31"/>
    </row>
    <row r="48" spans="1:12">
      <c r="A48" s="30" t="s">
        <v>106</v>
      </c>
      <c r="B48" s="30" t="s">
        <v>24</v>
      </c>
      <c r="C48" s="30" t="s">
        <v>107</v>
      </c>
      <c r="D48" s="30" t="s">
        <v>108</v>
      </c>
      <c r="E48" s="51"/>
      <c r="F48" s="51"/>
      <c r="G48" s="51"/>
      <c r="H48" s="52"/>
      <c r="I48" s="31"/>
      <c r="J48" s="31"/>
      <c r="K48" s="31"/>
      <c r="L48" s="14"/>
    </row>
    <row r="49" spans="1:12">
      <c r="A49" s="31" t="s">
        <v>15</v>
      </c>
      <c r="B49" s="31">
        <v>16015</v>
      </c>
      <c r="C49" s="54">
        <v>7280</v>
      </c>
      <c r="D49" s="54">
        <v>8740</v>
      </c>
      <c r="E49" s="51">
        <v>25</v>
      </c>
      <c r="F49" s="56">
        <f>E49/C49*100000/(E51/C51*100000)</f>
        <v>0.14508043502888862</v>
      </c>
      <c r="G49" s="51">
        <v>10</v>
      </c>
      <c r="H49" s="56">
        <f>G49/D49*100000/(G51/D51*100000)</f>
        <v>0.16627971070169872</v>
      </c>
      <c r="I49" s="31"/>
      <c r="J49" s="31"/>
      <c r="K49" s="31"/>
      <c r="L49" s="14"/>
    </row>
    <row r="50" spans="1:12">
      <c r="A50" s="31" t="s">
        <v>16</v>
      </c>
      <c r="B50" s="31">
        <v>1740</v>
      </c>
      <c r="C50" s="54">
        <v>930</v>
      </c>
      <c r="D50" s="54">
        <v>815</v>
      </c>
      <c r="E50" s="51">
        <v>49</v>
      </c>
      <c r="F50" s="56">
        <f>E50/C50*100000/(E51/C51*100000)</f>
        <v>2.2259394745593615</v>
      </c>
      <c r="G50" s="51">
        <v>6</v>
      </c>
      <c r="H50" s="56">
        <f>G50/D50*100000/(G51/D51*100000)</f>
        <v>1.0699028256683534</v>
      </c>
      <c r="I50" s="31"/>
      <c r="J50" s="31"/>
      <c r="K50" s="31"/>
      <c r="L50" s="14"/>
    </row>
    <row r="51" spans="1:12">
      <c r="A51" s="31" t="s">
        <v>17</v>
      </c>
      <c r="B51" s="57">
        <v>40400</v>
      </c>
      <c r="C51" s="54">
        <v>20490</v>
      </c>
      <c r="D51" s="54">
        <v>19910</v>
      </c>
      <c r="E51" s="51">
        <v>485</v>
      </c>
      <c r="F51" s="56">
        <f>E51/C51*100000/(E51/C51*100000)</f>
        <v>1</v>
      </c>
      <c r="G51" s="51">
        <v>137</v>
      </c>
      <c r="H51" s="56">
        <f>G51/D51*100000/(G51/D51*100000)</f>
        <v>1</v>
      </c>
      <c r="I51" s="31"/>
      <c r="J51" s="31"/>
      <c r="K51" s="31"/>
      <c r="L51" s="14"/>
    </row>
    <row r="52" spans="1:12">
      <c r="A52" s="31" t="s">
        <v>18</v>
      </c>
      <c r="B52" s="31">
        <v>1275</v>
      </c>
      <c r="C52" s="54">
        <v>660</v>
      </c>
      <c r="D52" s="54">
        <v>610</v>
      </c>
      <c r="E52" s="51">
        <v>10</v>
      </c>
      <c r="F52" s="56">
        <f>E52/C52*100000/(E51/C51*100000)</f>
        <v>0.64011246485473294</v>
      </c>
      <c r="G52" s="51">
        <v>1</v>
      </c>
      <c r="H52" s="56">
        <f>G52/D52*100000/(G51/D51*100000)</f>
        <v>0.23824338877587653</v>
      </c>
      <c r="I52" s="31"/>
      <c r="J52" s="31"/>
      <c r="K52" s="31"/>
      <c r="L52" s="14"/>
    </row>
    <row r="53" spans="1:12">
      <c r="A53" s="31" t="s">
        <v>35</v>
      </c>
      <c r="B53" s="57">
        <v>2295</v>
      </c>
      <c r="C53" s="54">
        <v>1070</v>
      </c>
      <c r="D53" s="54">
        <v>1225</v>
      </c>
      <c r="E53" s="51">
        <v>68</v>
      </c>
      <c r="F53" s="56">
        <f>E53/C53*100000/(E51/C51*100000)</f>
        <v>2.6848829366991041</v>
      </c>
      <c r="G53" s="51">
        <v>27</v>
      </c>
      <c r="H53" s="56">
        <f>G53/D53*100000/(G51/D51*100000)</f>
        <v>3.2031580515417848</v>
      </c>
      <c r="I53" s="31"/>
      <c r="J53" s="31"/>
      <c r="K53" s="31"/>
      <c r="L53" s="14"/>
    </row>
    <row r="54" spans="1:12">
      <c r="A54" s="31" t="s">
        <v>19</v>
      </c>
      <c r="B54" s="31">
        <v>1300</v>
      </c>
      <c r="C54" s="54">
        <v>695</v>
      </c>
      <c r="D54" s="54">
        <v>605</v>
      </c>
      <c r="E54" s="51">
        <v>38</v>
      </c>
      <c r="F54" s="56">
        <f>E54/C54*100000/(E51/C51*100000)</f>
        <v>2.3099310242527626</v>
      </c>
      <c r="G54" s="51">
        <v>3</v>
      </c>
      <c r="H54" s="56">
        <f>G54/D54*100000/(G51/D51*100000)</f>
        <v>0.72063702720637035</v>
      </c>
      <c r="I54" s="31"/>
      <c r="J54" s="31"/>
      <c r="K54" s="31"/>
      <c r="L54" s="14"/>
    </row>
    <row r="55" spans="1:12">
      <c r="A55" s="31" t="s">
        <v>21</v>
      </c>
      <c r="B55" s="31">
        <v>215</v>
      </c>
      <c r="C55" s="54">
        <v>95</v>
      </c>
      <c r="D55" s="54">
        <v>125</v>
      </c>
      <c r="E55" s="51">
        <v>2</v>
      </c>
      <c r="F55" s="56">
        <f>E55/C55*100000/(E51/C51*100000)</f>
        <v>0.88941942485078662</v>
      </c>
      <c r="G55" s="51">
        <v>0</v>
      </c>
      <c r="H55" s="56">
        <f>G55/D55*100000/(G51/D51*100000)</f>
        <v>0</v>
      </c>
      <c r="I55" s="31"/>
      <c r="J55" s="31"/>
      <c r="K55" s="31"/>
    </row>
    <row r="56" spans="1:12">
      <c r="A56" s="31" t="s">
        <v>22</v>
      </c>
      <c r="B56" s="31">
        <v>5790</v>
      </c>
      <c r="C56" s="54">
        <v>2750</v>
      </c>
      <c r="D56" s="54">
        <v>3040</v>
      </c>
      <c r="E56" s="51">
        <v>52</v>
      </c>
      <c r="F56" s="56">
        <f>E56/C56*100000/(E51/C51*100000)</f>
        <v>0.79886035613870665</v>
      </c>
      <c r="G56" s="51">
        <v>8</v>
      </c>
      <c r="H56" s="56">
        <f>G56/D56*100000/(G51/D51*100000)</f>
        <v>0.382443334613907</v>
      </c>
      <c r="I56" s="31"/>
      <c r="J56" s="31"/>
      <c r="K56" s="31"/>
    </row>
    <row r="57" spans="1:12">
      <c r="A57" s="31"/>
      <c r="B57" s="31"/>
      <c r="C57" s="31"/>
      <c r="D57" s="31"/>
      <c r="E57" s="51"/>
      <c r="F57" s="51"/>
      <c r="G57" s="51"/>
      <c r="H57" s="51"/>
      <c r="I57" s="31"/>
      <c r="J57" s="31"/>
      <c r="K57" s="31"/>
    </row>
    <row r="58" spans="1:12">
      <c r="A58" s="83" t="s">
        <v>121</v>
      </c>
      <c r="B58" s="83"/>
      <c r="C58" s="83"/>
      <c r="D58" s="83"/>
      <c r="E58" s="50" t="s">
        <v>122</v>
      </c>
      <c r="F58" s="50" t="s">
        <v>103</v>
      </c>
      <c r="G58" s="50" t="s">
        <v>123</v>
      </c>
      <c r="H58" s="50" t="s">
        <v>105</v>
      </c>
      <c r="I58" s="31"/>
      <c r="J58" s="31"/>
      <c r="K58" s="31"/>
    </row>
    <row r="59" spans="1:12">
      <c r="A59" s="30" t="s">
        <v>106</v>
      </c>
      <c r="B59" s="30" t="s">
        <v>24</v>
      </c>
      <c r="C59" s="30" t="s">
        <v>107</v>
      </c>
      <c r="D59" s="30" t="s">
        <v>108</v>
      </c>
      <c r="E59" s="51"/>
      <c r="F59" s="51"/>
      <c r="G59" s="51"/>
      <c r="H59" s="52"/>
      <c r="I59" s="31"/>
      <c r="J59" s="31"/>
      <c r="K59" s="31"/>
      <c r="L59" s="14"/>
    </row>
    <row r="60" spans="1:12">
      <c r="A60" s="31" t="s">
        <v>15</v>
      </c>
      <c r="B60" s="31">
        <v>1270</v>
      </c>
      <c r="C60" s="54">
        <v>520</v>
      </c>
      <c r="D60" s="54">
        <v>745</v>
      </c>
      <c r="E60" s="51">
        <v>4</v>
      </c>
      <c r="F60" s="56">
        <f>E60/C60*100000/(E62/C62*100000)</f>
        <v>0.56514913657770804</v>
      </c>
      <c r="G60" s="51">
        <v>1</v>
      </c>
      <c r="H60" s="56">
        <f>G60/D60*100000/(G62/D62*100000)</f>
        <v>0.4756346658885322</v>
      </c>
      <c r="I60" s="31"/>
      <c r="J60" s="31"/>
      <c r="K60" s="31"/>
      <c r="L60" s="14"/>
    </row>
    <row r="61" spans="1:12">
      <c r="A61" s="31" t="s">
        <v>16</v>
      </c>
      <c r="B61" s="31">
        <v>55</v>
      </c>
      <c r="C61" s="54">
        <v>25</v>
      </c>
      <c r="D61" s="54">
        <v>30</v>
      </c>
      <c r="E61" s="51">
        <v>3</v>
      </c>
      <c r="F61" s="56">
        <f>E61/C61*100000/(E62/C62*100000)</f>
        <v>8.8163265306122458</v>
      </c>
      <c r="G61" s="51">
        <v>0</v>
      </c>
      <c r="H61" s="56">
        <f>G61/D61*100000/(G62/D62*100000)</f>
        <v>0</v>
      </c>
      <c r="I61" s="31"/>
      <c r="J61" s="31"/>
      <c r="K61" s="31"/>
      <c r="L61" s="14"/>
    </row>
    <row r="62" spans="1:12">
      <c r="A62" s="31" t="s">
        <v>17</v>
      </c>
      <c r="B62" s="57">
        <v>15355</v>
      </c>
      <c r="C62" s="54">
        <v>7200</v>
      </c>
      <c r="D62" s="54">
        <v>8150</v>
      </c>
      <c r="E62" s="51">
        <v>98</v>
      </c>
      <c r="F62" s="56">
        <f>E62/C62*100000/(E62/C62*100000)</f>
        <v>1</v>
      </c>
      <c r="G62" s="51">
        <v>23</v>
      </c>
      <c r="H62" s="56">
        <f>G62/D62*100000/(G62/D62*100000)</f>
        <v>1</v>
      </c>
      <c r="I62" s="31"/>
      <c r="J62" s="31"/>
      <c r="K62" s="31"/>
      <c r="L62" s="14"/>
    </row>
    <row r="63" spans="1:12">
      <c r="A63" s="31" t="s">
        <v>18</v>
      </c>
      <c r="B63" s="31">
        <v>95</v>
      </c>
      <c r="C63" s="54">
        <v>30</v>
      </c>
      <c r="D63" s="54">
        <v>65</v>
      </c>
      <c r="E63" s="51">
        <v>3</v>
      </c>
      <c r="F63" s="56">
        <f>E63/C63*100000/(E62/C62*100000)</f>
        <v>7.3469387755102042</v>
      </c>
      <c r="G63" s="51">
        <v>2</v>
      </c>
      <c r="H63" s="56">
        <f>G63/D63*100000/(G62/D62*100000)</f>
        <v>10.903010033444817</v>
      </c>
      <c r="I63" s="31"/>
      <c r="J63" s="31"/>
      <c r="K63" s="31"/>
      <c r="L63" s="14"/>
    </row>
    <row r="64" spans="1:12">
      <c r="A64" s="31" t="s">
        <v>35</v>
      </c>
      <c r="B64" s="57">
        <v>255</v>
      </c>
      <c r="C64" s="54">
        <v>110</v>
      </c>
      <c r="D64" s="54">
        <v>150</v>
      </c>
      <c r="E64" s="51">
        <v>8</v>
      </c>
      <c r="F64" s="56">
        <f>E64/C64*100000/(E62/C62*100000)</f>
        <v>5.3432282003710574</v>
      </c>
      <c r="G64" s="51">
        <v>1</v>
      </c>
      <c r="H64" s="56">
        <f>G64/D64*100000/(G62/D62*100000)</f>
        <v>2.3623188405797104</v>
      </c>
      <c r="I64" s="31"/>
      <c r="J64" s="31"/>
      <c r="K64" s="31"/>
      <c r="L64" s="14"/>
    </row>
    <row r="65" spans="1:12">
      <c r="A65" s="31" t="s">
        <v>19</v>
      </c>
      <c r="B65" s="31">
        <v>115</v>
      </c>
      <c r="C65" s="54">
        <v>45</v>
      </c>
      <c r="D65" s="54">
        <v>60</v>
      </c>
      <c r="E65" s="51">
        <v>2</v>
      </c>
      <c r="F65" s="56">
        <f>E65/C65*100000/(E62/C62*100000)</f>
        <v>3.2653061224489797</v>
      </c>
      <c r="G65" s="51">
        <v>1</v>
      </c>
      <c r="H65" s="56">
        <f>G65/D65*100000/(G62/D62*100000)</f>
        <v>5.9057971014492754</v>
      </c>
      <c r="I65" s="31"/>
      <c r="J65" s="31"/>
      <c r="K65" s="31"/>
      <c r="L65" s="14"/>
    </row>
    <row r="66" spans="1:12">
      <c r="A66" s="31" t="s">
        <v>21</v>
      </c>
      <c r="B66" s="31">
        <v>10</v>
      </c>
      <c r="C66" s="54">
        <v>10</v>
      </c>
      <c r="D66" s="54">
        <v>0</v>
      </c>
      <c r="E66" s="51">
        <v>0</v>
      </c>
      <c r="F66" s="56">
        <f>E66/C66*100000/(E62/C62*100000)</f>
        <v>0</v>
      </c>
      <c r="G66" s="51">
        <v>0</v>
      </c>
      <c r="H66" s="56" t="e">
        <f>G66/D66*100000/(G62/D62*100000)</f>
        <v>#DIV/0!</v>
      </c>
      <c r="I66" s="31"/>
      <c r="J66" s="31"/>
      <c r="K66" s="31"/>
    </row>
    <row r="67" spans="1:12">
      <c r="A67" s="31" t="s">
        <v>22</v>
      </c>
      <c r="B67" s="31">
        <v>285</v>
      </c>
      <c r="C67" s="54">
        <v>160</v>
      </c>
      <c r="D67" s="54">
        <v>125</v>
      </c>
      <c r="E67" s="51">
        <v>2</v>
      </c>
      <c r="F67" s="56">
        <f>E67/C67*100000/(E62/C62*100000)</f>
        <v>0.91836734693877553</v>
      </c>
      <c r="G67" s="51">
        <v>0</v>
      </c>
      <c r="H67" s="56">
        <f>G67/D67*100000/(G62/D62*100000)</f>
        <v>0</v>
      </c>
      <c r="I67" s="31"/>
      <c r="J67" s="31"/>
      <c r="K67" s="31"/>
    </row>
    <row r="68" spans="1:12">
      <c r="A68" s="31"/>
      <c r="B68" s="31"/>
      <c r="C68" s="31"/>
      <c r="D68" s="31"/>
      <c r="E68" s="51"/>
      <c r="F68" s="51"/>
      <c r="G68" s="51"/>
      <c r="H68" s="51"/>
      <c r="I68" s="31"/>
      <c r="J68" s="31"/>
      <c r="K68" s="31"/>
    </row>
    <row r="69" spans="1:12">
      <c r="A69" s="83" t="s">
        <v>124</v>
      </c>
      <c r="B69" s="83"/>
      <c r="C69" s="83"/>
      <c r="D69" s="83"/>
      <c r="E69" s="50" t="s">
        <v>125</v>
      </c>
      <c r="F69" s="50" t="s">
        <v>103</v>
      </c>
      <c r="G69" s="50" t="s">
        <v>126</v>
      </c>
      <c r="H69" s="50" t="s">
        <v>105</v>
      </c>
      <c r="I69" s="31"/>
      <c r="J69" s="31"/>
      <c r="K69" s="31"/>
    </row>
    <row r="70" spans="1:12">
      <c r="A70" s="30" t="s">
        <v>106</v>
      </c>
      <c r="B70" s="30" t="s">
        <v>24</v>
      </c>
      <c r="C70" s="30" t="s">
        <v>107</v>
      </c>
      <c r="D70" s="30" t="s">
        <v>108</v>
      </c>
      <c r="E70" s="51"/>
      <c r="F70" s="51"/>
      <c r="G70" s="51"/>
      <c r="H70" s="52"/>
      <c r="I70" s="31"/>
      <c r="J70" s="31"/>
      <c r="K70" s="31"/>
      <c r="L70" s="14"/>
    </row>
    <row r="71" spans="1:12">
      <c r="A71" s="31" t="s">
        <v>15</v>
      </c>
      <c r="B71" s="31">
        <v>6650</v>
      </c>
      <c r="C71" s="54">
        <v>3020</v>
      </c>
      <c r="D71" s="54">
        <v>3635</v>
      </c>
      <c r="E71" s="51">
        <v>17</v>
      </c>
      <c r="F71" s="56">
        <f>E71/C71*100000/(E73/C73*100000)</f>
        <v>0.15887316368037113</v>
      </c>
      <c r="G71" s="51">
        <v>3</v>
      </c>
      <c r="H71" s="56">
        <f>G71/D71*100000/(G73/D73*100000)</f>
        <v>6.858502595407584E-2</v>
      </c>
      <c r="I71" s="31"/>
      <c r="J71" s="31"/>
      <c r="K71" s="31"/>
      <c r="L71" s="14"/>
    </row>
    <row r="72" spans="1:12">
      <c r="A72" s="31" t="s">
        <v>16</v>
      </c>
      <c r="B72" s="31">
        <v>300</v>
      </c>
      <c r="C72" s="54">
        <v>150</v>
      </c>
      <c r="D72" s="54">
        <v>155</v>
      </c>
      <c r="E72" s="51">
        <v>19</v>
      </c>
      <c r="F72" s="56">
        <f>E72/C72*100000/(E73/C73*100000)</f>
        <v>3.5749576988155671</v>
      </c>
      <c r="G72" s="51">
        <v>2</v>
      </c>
      <c r="H72" s="56">
        <f>G72/D72*100000/(G73/D73*100000)</f>
        <v>1.0722863197551211</v>
      </c>
      <c r="I72" s="31"/>
      <c r="J72" s="31"/>
      <c r="K72" s="31"/>
      <c r="L72" s="14"/>
    </row>
    <row r="73" spans="1:12">
      <c r="A73" s="31" t="s">
        <v>17</v>
      </c>
      <c r="B73" s="57">
        <v>22505</v>
      </c>
      <c r="C73" s="54">
        <v>11120</v>
      </c>
      <c r="D73" s="54">
        <v>11385</v>
      </c>
      <c r="E73" s="51">
        <v>394</v>
      </c>
      <c r="F73" s="56">
        <f>E73/C73*100000/(E73/C73*100000)</f>
        <v>1</v>
      </c>
      <c r="G73" s="51">
        <v>137</v>
      </c>
      <c r="H73" s="56">
        <f>G73/D73*100000/(G73/D73*100000)</f>
        <v>1</v>
      </c>
      <c r="I73" s="31"/>
      <c r="J73" s="31"/>
      <c r="K73" s="31"/>
      <c r="L73" s="14"/>
    </row>
    <row r="74" spans="1:12">
      <c r="A74" s="31" t="s">
        <v>18</v>
      </c>
      <c r="B74" s="31">
        <v>560</v>
      </c>
      <c r="C74" s="54">
        <v>230</v>
      </c>
      <c r="D74" s="54">
        <v>325</v>
      </c>
      <c r="E74" s="51">
        <v>8</v>
      </c>
      <c r="F74" s="56">
        <f>E74/C74*100000/(E73/C73*100000)</f>
        <v>0.98168174795850804</v>
      </c>
      <c r="G74" s="51">
        <v>1</v>
      </c>
      <c r="H74" s="56">
        <f>G74/D74*100000/(G73/D73*100000)</f>
        <v>0.25569904548006733</v>
      </c>
      <c r="I74" s="31"/>
      <c r="J74" s="31"/>
      <c r="K74" s="31"/>
      <c r="L74" s="14"/>
    </row>
    <row r="75" spans="1:12">
      <c r="A75" s="31" t="s">
        <v>35</v>
      </c>
      <c r="B75" s="57">
        <v>760</v>
      </c>
      <c r="C75" s="54">
        <v>360</v>
      </c>
      <c r="D75" s="54">
        <v>400</v>
      </c>
      <c r="E75" s="51">
        <v>22</v>
      </c>
      <c r="F75" s="56">
        <f>E75/C75*100000/(E73/C73*100000)</f>
        <v>1.724760293288212</v>
      </c>
      <c r="G75" s="51">
        <v>5</v>
      </c>
      <c r="H75" s="56">
        <f>G75/D75*100000/(G73/D73*100000)</f>
        <v>1.0387773722627736</v>
      </c>
      <c r="I75" s="31"/>
      <c r="J75" s="31"/>
      <c r="K75" s="31"/>
      <c r="L75" s="14"/>
    </row>
    <row r="76" spans="1:12">
      <c r="A76" s="31" t="s">
        <v>19</v>
      </c>
      <c r="B76" s="31">
        <v>1335</v>
      </c>
      <c r="C76" s="54">
        <v>705</v>
      </c>
      <c r="D76" s="54">
        <v>635</v>
      </c>
      <c r="E76" s="51">
        <v>43</v>
      </c>
      <c r="F76" s="56">
        <f>E76/C76*100000/(E73/C73*100000)</f>
        <v>1.7214241998775965</v>
      </c>
      <c r="G76" s="51">
        <v>6</v>
      </c>
      <c r="H76" s="56">
        <f>G76/D76*100000/(G73/D73*100000)</f>
        <v>0.78521754123800214</v>
      </c>
      <c r="I76" s="31"/>
      <c r="J76" s="31"/>
      <c r="K76" s="31"/>
      <c r="L76" s="14"/>
    </row>
    <row r="77" spans="1:12">
      <c r="A77" s="31" t="s">
        <v>21</v>
      </c>
      <c r="B77" s="31">
        <v>120</v>
      </c>
      <c r="C77" s="54">
        <v>65</v>
      </c>
      <c r="D77" s="54">
        <v>50</v>
      </c>
      <c r="E77" s="51">
        <v>2</v>
      </c>
      <c r="F77" s="56">
        <f>E77/C77*100000/(E73/C73*100000)</f>
        <v>0.86841077704021863</v>
      </c>
      <c r="G77" s="51"/>
      <c r="H77" s="56">
        <f>G77/D77*100000/(G73/D73*100000)</f>
        <v>0</v>
      </c>
      <c r="I77" s="31"/>
      <c r="J77" s="31"/>
      <c r="K77" s="31"/>
    </row>
    <row r="78" spans="1:12">
      <c r="A78" s="31" t="s">
        <v>22</v>
      </c>
      <c r="B78" s="31">
        <v>775</v>
      </c>
      <c r="C78" s="54">
        <v>395</v>
      </c>
      <c r="D78" s="54">
        <v>385</v>
      </c>
      <c r="E78" s="51">
        <v>29</v>
      </c>
      <c r="F78" s="56">
        <f>E78/C78*100000/(E73/C73*100000)</f>
        <v>2.0720940692668508</v>
      </c>
      <c r="G78" s="51">
        <v>4</v>
      </c>
      <c r="H78" s="56">
        <f>G78/D78*100000/(G73/D73*100000)</f>
        <v>0.86339937434827929</v>
      </c>
      <c r="I78" s="31"/>
      <c r="J78" s="31"/>
      <c r="K78" s="31"/>
    </row>
    <row r="79" spans="1:12">
      <c r="A79" s="31"/>
      <c r="B79" s="31"/>
      <c r="C79" s="31"/>
      <c r="D79" s="31"/>
      <c r="E79" s="51"/>
      <c r="F79" s="51"/>
      <c r="G79" s="51"/>
      <c r="H79" s="51"/>
      <c r="I79" s="31"/>
      <c r="J79" s="31"/>
      <c r="K79" s="31"/>
    </row>
    <row r="80" spans="1:12">
      <c r="A80" s="83" t="s">
        <v>127</v>
      </c>
      <c r="B80" s="83"/>
      <c r="C80" s="83"/>
      <c r="D80" s="83"/>
      <c r="E80" s="50" t="s">
        <v>128</v>
      </c>
      <c r="F80" s="50" t="s">
        <v>103</v>
      </c>
      <c r="G80" s="50" t="s">
        <v>129</v>
      </c>
      <c r="H80" s="50" t="s">
        <v>105</v>
      </c>
      <c r="I80" s="31"/>
      <c r="J80" s="31"/>
      <c r="K80" s="31"/>
    </row>
    <row r="81" spans="1:12">
      <c r="A81" s="30" t="s">
        <v>106</v>
      </c>
      <c r="B81" s="30" t="s">
        <v>24</v>
      </c>
      <c r="C81" s="30" t="s">
        <v>107</v>
      </c>
      <c r="D81" s="30" t="s">
        <v>108</v>
      </c>
      <c r="E81" s="51"/>
      <c r="F81" s="51"/>
      <c r="G81" s="51"/>
      <c r="H81" s="52"/>
      <c r="I81" s="31"/>
      <c r="J81" s="31"/>
      <c r="K81" s="31"/>
      <c r="L81" s="14"/>
    </row>
    <row r="82" spans="1:12">
      <c r="A82" s="31" t="s">
        <v>15</v>
      </c>
      <c r="B82" s="31">
        <v>15165</v>
      </c>
      <c r="C82" s="54">
        <v>6940</v>
      </c>
      <c r="D82" s="54">
        <v>8235</v>
      </c>
      <c r="E82" s="51">
        <v>7</v>
      </c>
      <c r="F82" s="56">
        <f>E82/C82*100000/(E84/C84*100000)</f>
        <v>9.8673938910401451E-2</v>
      </c>
      <c r="G82" s="51">
        <v>0</v>
      </c>
      <c r="H82" s="56">
        <f>G82/D82*100000/(G84/D84*100000)</f>
        <v>0</v>
      </c>
      <c r="I82" s="31"/>
      <c r="J82" s="31"/>
      <c r="K82" s="31"/>
      <c r="L82" s="14"/>
    </row>
    <row r="83" spans="1:12">
      <c r="A83" s="31" t="s">
        <v>16</v>
      </c>
      <c r="B83" s="31">
        <v>1155</v>
      </c>
      <c r="C83" s="54">
        <v>585</v>
      </c>
      <c r="D83" s="54">
        <v>565</v>
      </c>
      <c r="E83" s="51">
        <v>7</v>
      </c>
      <c r="F83" s="56">
        <f>E83/C83*100000/(E84/C84*100000)</f>
        <v>1.1705933949370706</v>
      </c>
      <c r="G83" s="51">
        <v>3</v>
      </c>
      <c r="H83" s="56">
        <f>G83/D83*100000/(G84/D84*100000)</f>
        <v>2.0385075340827554</v>
      </c>
      <c r="I83" s="31"/>
      <c r="J83" s="31"/>
      <c r="K83" s="31"/>
      <c r="L83" s="14"/>
    </row>
    <row r="84" spans="1:12">
      <c r="A84" s="31" t="s">
        <v>17</v>
      </c>
      <c r="B84" s="57">
        <v>83595</v>
      </c>
      <c r="C84" s="54">
        <v>40990</v>
      </c>
      <c r="D84" s="54">
        <v>42615</v>
      </c>
      <c r="E84" s="51">
        <v>419</v>
      </c>
      <c r="F84" s="56">
        <f>E84/C84*100000/(E84/C84*100000)</f>
        <v>1</v>
      </c>
      <c r="G84" s="51">
        <v>111</v>
      </c>
      <c r="H84" s="56">
        <f>G84/D84*100000/(G84/D84*100000)</f>
        <v>1</v>
      </c>
      <c r="I84" s="31"/>
      <c r="J84" s="31"/>
      <c r="K84" s="31"/>
      <c r="L84" s="14"/>
    </row>
    <row r="85" spans="1:12">
      <c r="A85" s="31" t="s">
        <v>18</v>
      </c>
      <c r="B85" s="31">
        <v>815</v>
      </c>
      <c r="C85" s="54">
        <v>415</v>
      </c>
      <c r="D85" s="54">
        <v>405</v>
      </c>
      <c r="E85" s="51">
        <v>0</v>
      </c>
      <c r="F85" s="56">
        <f>E85/C85*100000/(E84/C84*100000)</f>
        <v>0</v>
      </c>
      <c r="G85" s="51">
        <v>1</v>
      </c>
      <c r="H85" s="56">
        <f>G85/D85*100000/(G84/D84*100000)</f>
        <v>0.9479479479479479</v>
      </c>
      <c r="I85" s="31"/>
      <c r="J85" s="31"/>
      <c r="K85" s="31"/>
      <c r="L85" s="14"/>
    </row>
    <row r="86" spans="1:12">
      <c r="A86" s="31" t="s">
        <v>35</v>
      </c>
      <c r="B86" s="57">
        <v>3490</v>
      </c>
      <c r="C86" s="54">
        <v>1550</v>
      </c>
      <c r="D86" s="54">
        <v>1935</v>
      </c>
      <c r="E86" s="51">
        <v>75</v>
      </c>
      <c r="F86" s="56">
        <f>E86/C86*100000/(E84/C84*100000)</f>
        <v>4.7336207560243286</v>
      </c>
      <c r="G86" s="51">
        <v>25</v>
      </c>
      <c r="H86" s="56">
        <f>G86/D86*100000/(G84/D84*100000)</f>
        <v>4.9601927508904256</v>
      </c>
      <c r="I86" s="31"/>
      <c r="J86" s="31"/>
      <c r="K86" s="31"/>
      <c r="L86" s="14"/>
    </row>
    <row r="87" spans="1:12">
      <c r="A87" s="31" t="s">
        <v>19</v>
      </c>
      <c r="B87" s="31">
        <v>1110</v>
      </c>
      <c r="C87" s="54">
        <v>605</v>
      </c>
      <c r="D87" s="54">
        <v>510</v>
      </c>
      <c r="E87" s="51">
        <v>3</v>
      </c>
      <c r="F87" s="56">
        <f>E87/C87*100000/(E84/C84*100000)</f>
        <v>0.48509832541075765</v>
      </c>
      <c r="G87" s="51">
        <v>1</v>
      </c>
      <c r="H87" s="56">
        <f>G87/D87*100000/(G84/D84*100000)</f>
        <v>0.75278219395866453</v>
      </c>
      <c r="I87" s="31"/>
      <c r="J87" s="31"/>
      <c r="K87" s="31"/>
      <c r="L87" s="14"/>
    </row>
    <row r="88" spans="1:12">
      <c r="A88" s="31" t="s">
        <v>21</v>
      </c>
      <c r="B88" s="31">
        <v>185</v>
      </c>
      <c r="C88" s="54">
        <v>100</v>
      </c>
      <c r="D88" s="54">
        <v>85</v>
      </c>
      <c r="E88" s="51">
        <v>3</v>
      </c>
      <c r="F88" s="56">
        <f>E88/C88*100000/(E84/C84*100000)</f>
        <v>2.9348448687350834</v>
      </c>
      <c r="G88" s="51">
        <v>0</v>
      </c>
      <c r="H88" s="56">
        <f>G88/D88*100000/(G84/D84*100000)</f>
        <v>0</v>
      </c>
      <c r="I88" s="31"/>
      <c r="J88" s="31"/>
      <c r="K88" s="31"/>
    </row>
    <row r="89" spans="1:12">
      <c r="A89" s="31" t="s">
        <v>22</v>
      </c>
      <c r="B89" s="31">
        <v>5640</v>
      </c>
      <c r="C89" s="54">
        <v>2810</v>
      </c>
      <c r="D89" s="54">
        <v>2825</v>
      </c>
      <c r="E89" s="51">
        <v>9</v>
      </c>
      <c r="F89" s="56">
        <f>E89/C89*100000/(E84/C84*100000)</f>
        <v>0.31332863367278468</v>
      </c>
      <c r="G89" s="51">
        <v>1</v>
      </c>
      <c r="H89" s="56">
        <f>G89/D89*100000/(G84/D84*100000)</f>
        <v>0.13590050227218367</v>
      </c>
      <c r="I89" s="31"/>
      <c r="J89" s="31"/>
      <c r="K89" s="31"/>
    </row>
    <row r="90" spans="1:12">
      <c r="A90" s="31"/>
      <c r="B90" s="31"/>
      <c r="C90" s="54"/>
      <c r="D90" s="54"/>
      <c r="E90" s="51"/>
      <c r="F90" s="56"/>
      <c r="G90" s="51"/>
      <c r="H90" s="56"/>
      <c r="I90" s="31"/>
      <c r="J90" s="31"/>
      <c r="K90" s="31"/>
    </row>
    <row r="91" spans="1:12">
      <c r="A91" s="83" t="s">
        <v>133</v>
      </c>
      <c r="B91" s="83"/>
      <c r="C91" s="83"/>
      <c r="D91" s="83"/>
      <c r="E91" s="50" t="s">
        <v>134</v>
      </c>
      <c r="F91" s="50" t="s">
        <v>103</v>
      </c>
      <c r="G91" s="50" t="s">
        <v>135</v>
      </c>
      <c r="H91" s="50" t="s">
        <v>105</v>
      </c>
    </row>
    <row r="92" spans="1:12">
      <c r="A92" s="30" t="s">
        <v>106</v>
      </c>
      <c r="B92" s="30" t="s">
        <v>24</v>
      </c>
      <c r="C92" s="30" t="s">
        <v>107</v>
      </c>
      <c r="D92" s="30" t="s">
        <v>108</v>
      </c>
      <c r="E92" s="51"/>
      <c r="F92" s="51"/>
      <c r="G92" s="51"/>
      <c r="H92" s="52"/>
    </row>
    <row r="93" spans="1:12">
      <c r="A93" s="31" t="s">
        <v>15</v>
      </c>
      <c r="B93" s="31">
        <v>240435</v>
      </c>
      <c r="C93" s="54">
        <v>109170</v>
      </c>
      <c r="D93" s="54">
        <v>131270</v>
      </c>
      <c r="E93" s="55">
        <v>303</v>
      </c>
      <c r="F93" s="56">
        <f>E93/C93*100000/(E95/C95*100000)</f>
        <v>0.13194213985914735</v>
      </c>
      <c r="G93" s="55">
        <v>52</v>
      </c>
      <c r="H93" s="56">
        <f>G93/D93*100000/(G95/D95*100000)</f>
        <v>0.1024729917698608</v>
      </c>
    </row>
    <row r="94" spans="1:12">
      <c r="A94" s="31" t="s">
        <v>16</v>
      </c>
      <c r="B94" s="31">
        <v>6345</v>
      </c>
      <c r="C94" s="54">
        <v>3405</v>
      </c>
      <c r="D94" s="54">
        <v>2935</v>
      </c>
      <c r="E94" s="55">
        <v>297</v>
      </c>
      <c r="F94" s="56">
        <f>E94/C94*100000/(E95/C95*100000)</f>
        <v>4.1465178390366191</v>
      </c>
      <c r="G94" s="55">
        <v>18</v>
      </c>
      <c r="H94" s="56">
        <f>G94/D94*100000/(G95/D95*100000)</f>
        <v>1.5864849517319706</v>
      </c>
    </row>
    <row r="95" spans="1:12">
      <c r="A95" s="31" t="s">
        <v>17</v>
      </c>
      <c r="B95" s="57">
        <v>285295</v>
      </c>
      <c r="C95" s="54">
        <v>145610</v>
      </c>
      <c r="D95" s="54">
        <v>139690</v>
      </c>
      <c r="E95" s="55">
        <v>3063</v>
      </c>
      <c r="F95" s="56">
        <f>E95/C95*100000/(E95/C95*100000)</f>
        <v>1</v>
      </c>
      <c r="G95" s="55">
        <v>540</v>
      </c>
      <c r="H95" s="56">
        <f>G95/D95*100000/(G95/D95*100000)</f>
        <v>1</v>
      </c>
    </row>
    <row r="96" spans="1:12">
      <c r="A96" s="31" t="s">
        <v>18</v>
      </c>
      <c r="B96" s="31">
        <v>10935</v>
      </c>
      <c r="C96" s="54">
        <v>5370</v>
      </c>
      <c r="D96" s="54">
        <v>5560</v>
      </c>
      <c r="E96" s="55">
        <v>121</v>
      </c>
      <c r="F96" s="56">
        <f>E96/C96*100000/(E95/C95*100000)</f>
        <v>1.0711623260991554</v>
      </c>
      <c r="G96" s="55">
        <v>15</v>
      </c>
      <c r="H96" s="56">
        <f>G96/D96*100000/(G95/D95*100000)</f>
        <v>0.69789168665067947</v>
      </c>
    </row>
    <row r="97" spans="1:12">
      <c r="A97" s="31" t="s">
        <v>35</v>
      </c>
      <c r="B97" s="57">
        <v>13905</v>
      </c>
      <c r="C97" s="54">
        <v>6650</v>
      </c>
      <c r="D97" s="54">
        <v>7255</v>
      </c>
      <c r="E97" s="55">
        <v>846</v>
      </c>
      <c r="F97" s="56">
        <f>E97/C97*100000/(E95/C95*100000)</f>
        <v>6.047737364959902</v>
      </c>
      <c r="G97" s="55">
        <v>187</v>
      </c>
      <c r="H97" s="56">
        <f>G97/D97*100000/(G95/D95*100000)</f>
        <v>6.6676953314444694</v>
      </c>
    </row>
    <row r="98" spans="1:12">
      <c r="A98" s="31" t="s">
        <v>19</v>
      </c>
      <c r="B98" s="31">
        <v>11595</v>
      </c>
      <c r="C98" s="54">
        <v>6275</v>
      </c>
      <c r="D98" s="54">
        <v>5320</v>
      </c>
      <c r="E98" s="55">
        <v>170</v>
      </c>
      <c r="F98" s="56">
        <f>E98/C98*100000/(E95/C95*100000)</f>
        <v>1.2878918540659432</v>
      </c>
      <c r="G98" s="55">
        <v>10</v>
      </c>
      <c r="H98" s="56">
        <f>G98/D98*100000/(G95/D95*100000)</f>
        <v>0.48625034809245327</v>
      </c>
    </row>
    <row r="99" spans="1:12">
      <c r="A99" s="31" t="s">
        <v>21</v>
      </c>
      <c r="B99" s="31">
        <v>1500</v>
      </c>
      <c r="C99" s="54">
        <v>740</v>
      </c>
      <c r="D99" s="54">
        <v>760</v>
      </c>
      <c r="E99" s="55">
        <v>13</v>
      </c>
      <c r="F99" s="56">
        <f>E99/C99*100000/(E95/C95*100000)</f>
        <v>0.8351333703929199</v>
      </c>
      <c r="G99" s="55">
        <v>5</v>
      </c>
      <c r="H99" s="56">
        <f>G99/D99*100000/(G95/D95*100000)</f>
        <v>1.7018762183235865</v>
      </c>
    </row>
    <row r="100" spans="1:12">
      <c r="A100" s="31" t="s">
        <v>22</v>
      </c>
      <c r="B100" s="31">
        <v>37130</v>
      </c>
      <c r="C100" s="54">
        <v>18875</v>
      </c>
      <c r="D100" s="54">
        <v>18260</v>
      </c>
      <c r="E100" s="55">
        <v>286</v>
      </c>
      <c r="F100" s="56">
        <f>E100/C100*100000/(E95/C95*100000)</f>
        <v>0.72031635867532362</v>
      </c>
      <c r="G100" s="55">
        <v>30</v>
      </c>
      <c r="H100" s="56">
        <f>G100/D100*100000/(G95/D95*100000)</f>
        <v>0.42500304247292198</v>
      </c>
    </row>
    <row r="101" spans="1:12">
      <c r="A101" s="31"/>
      <c r="B101" s="31"/>
      <c r="C101" s="31"/>
      <c r="D101" s="31"/>
      <c r="E101" s="51"/>
      <c r="F101" s="51"/>
      <c r="G101" s="51"/>
      <c r="H101" s="51"/>
      <c r="I101" s="31"/>
      <c r="J101" s="31"/>
      <c r="K101" s="31"/>
    </row>
    <row r="102" spans="1:12">
      <c r="A102" s="83" t="s">
        <v>130</v>
      </c>
      <c r="B102" s="83"/>
      <c r="C102" s="83"/>
      <c r="D102" s="83"/>
      <c r="E102" s="50" t="s">
        <v>131</v>
      </c>
      <c r="F102" s="50" t="s">
        <v>103</v>
      </c>
      <c r="G102" s="50" t="s">
        <v>132</v>
      </c>
      <c r="H102" s="50" t="s">
        <v>105</v>
      </c>
      <c r="I102" s="31"/>
      <c r="J102" s="31"/>
      <c r="K102" s="31"/>
    </row>
    <row r="103" spans="1:12">
      <c r="A103" s="30" t="s">
        <v>106</v>
      </c>
      <c r="B103" s="30" t="s">
        <v>24</v>
      </c>
      <c r="C103" s="30" t="s">
        <v>107</v>
      </c>
      <c r="D103" s="30" t="s">
        <v>108</v>
      </c>
      <c r="E103" s="51"/>
      <c r="F103" s="51"/>
      <c r="G103" s="51"/>
      <c r="H103" s="52"/>
      <c r="I103" s="31"/>
      <c r="J103" s="31"/>
      <c r="K103" s="31"/>
      <c r="L103" s="14"/>
    </row>
    <row r="104" spans="1:12">
      <c r="A104" s="31" t="s">
        <v>15</v>
      </c>
      <c r="B104" s="31">
        <v>8110</v>
      </c>
      <c r="C104" s="54">
        <v>3370</v>
      </c>
      <c r="D104" s="54">
        <v>4725</v>
      </c>
      <c r="E104" s="55" t="s">
        <v>56</v>
      </c>
      <c r="F104" s="56"/>
      <c r="G104" s="55" t="s">
        <v>56</v>
      </c>
      <c r="H104" s="56"/>
      <c r="I104" s="31"/>
      <c r="J104" s="31"/>
      <c r="K104" s="31"/>
      <c r="L104" s="14"/>
    </row>
    <row r="105" spans="1:12">
      <c r="A105" s="31" t="s">
        <v>16</v>
      </c>
      <c r="B105" s="31">
        <v>1405</v>
      </c>
      <c r="C105" s="54">
        <v>735</v>
      </c>
      <c r="D105" s="54">
        <v>670</v>
      </c>
      <c r="E105" s="55" t="s">
        <v>56</v>
      </c>
      <c r="F105" s="56"/>
      <c r="G105" s="55" t="s">
        <v>56</v>
      </c>
      <c r="H105" s="56"/>
      <c r="I105" s="31"/>
      <c r="J105" s="31"/>
      <c r="K105" s="31"/>
      <c r="L105" s="14"/>
    </row>
    <row r="106" spans="1:12">
      <c r="A106" s="31" t="s">
        <v>17</v>
      </c>
      <c r="B106" s="57">
        <v>79510</v>
      </c>
      <c r="C106" s="54">
        <v>38430</v>
      </c>
      <c r="D106" s="54">
        <v>41095</v>
      </c>
      <c r="E106" s="55" t="s">
        <v>56</v>
      </c>
      <c r="F106" s="56"/>
      <c r="G106" s="55" t="s">
        <v>56</v>
      </c>
      <c r="H106" s="56"/>
      <c r="I106" s="31"/>
      <c r="J106" s="31"/>
      <c r="K106" s="31"/>
      <c r="L106" s="14"/>
    </row>
    <row r="107" spans="1:12">
      <c r="A107" s="31" t="s">
        <v>18</v>
      </c>
      <c r="B107" s="31">
        <v>875</v>
      </c>
      <c r="C107" s="54">
        <v>395</v>
      </c>
      <c r="D107" s="54">
        <v>480</v>
      </c>
      <c r="E107" s="55" t="s">
        <v>56</v>
      </c>
      <c r="F107" s="56"/>
      <c r="G107" s="55" t="s">
        <v>56</v>
      </c>
      <c r="H107" s="56"/>
      <c r="I107" s="31"/>
      <c r="J107" s="31"/>
      <c r="K107" s="31"/>
      <c r="L107" s="14"/>
    </row>
    <row r="108" spans="1:12">
      <c r="A108" s="31" t="s">
        <v>35</v>
      </c>
      <c r="B108" s="57">
        <v>4970</v>
      </c>
      <c r="C108" s="54">
        <v>2225</v>
      </c>
      <c r="D108" s="54">
        <v>2740</v>
      </c>
      <c r="E108" s="55" t="s">
        <v>56</v>
      </c>
      <c r="F108" s="56"/>
      <c r="G108" s="55" t="s">
        <v>56</v>
      </c>
      <c r="H108" s="56"/>
      <c r="I108" s="31"/>
      <c r="J108" s="31"/>
      <c r="K108" s="31"/>
      <c r="L108" s="14"/>
    </row>
    <row r="109" spans="1:12">
      <c r="A109" s="31" t="s">
        <v>19</v>
      </c>
      <c r="B109" s="31">
        <v>1100</v>
      </c>
      <c r="C109" s="54">
        <v>630</v>
      </c>
      <c r="D109" s="54">
        <v>455</v>
      </c>
      <c r="E109" s="55" t="s">
        <v>56</v>
      </c>
      <c r="F109" s="56"/>
      <c r="G109" s="55" t="s">
        <v>56</v>
      </c>
      <c r="H109" s="56"/>
      <c r="I109" s="31"/>
      <c r="J109" s="31"/>
      <c r="K109" s="31"/>
      <c r="L109" s="14"/>
    </row>
    <row r="110" spans="1:12">
      <c r="A110" s="31" t="s">
        <v>21</v>
      </c>
      <c r="B110" s="31">
        <v>160</v>
      </c>
      <c r="C110" s="54">
        <v>55</v>
      </c>
      <c r="D110" s="54">
        <v>95</v>
      </c>
      <c r="E110" s="55" t="s">
        <v>56</v>
      </c>
      <c r="F110" s="56"/>
      <c r="G110" s="55" t="s">
        <v>56</v>
      </c>
      <c r="H110" s="56"/>
      <c r="I110" s="31"/>
      <c r="J110" s="31"/>
      <c r="K110" s="31"/>
    </row>
    <row r="111" spans="1:12">
      <c r="A111" s="31" t="s">
        <v>22</v>
      </c>
      <c r="B111" s="31">
        <v>1945</v>
      </c>
      <c r="C111" s="54">
        <v>1030</v>
      </c>
      <c r="D111" s="54">
        <v>920</v>
      </c>
      <c r="E111" s="55" t="s">
        <v>56</v>
      </c>
      <c r="F111" s="56"/>
      <c r="G111" s="55" t="s">
        <v>56</v>
      </c>
      <c r="H111" s="56"/>
      <c r="I111" s="31"/>
      <c r="J111" s="31"/>
      <c r="K111" s="31"/>
    </row>
    <row r="112" spans="1:12">
      <c r="A112" s="31"/>
      <c r="B112" s="31"/>
      <c r="C112" s="54"/>
      <c r="D112" s="54"/>
      <c r="E112" s="55"/>
      <c r="F112" s="56"/>
      <c r="G112" s="55"/>
      <c r="H112" s="56"/>
      <c r="I112" s="31"/>
      <c r="J112" s="31"/>
      <c r="K112" s="31"/>
    </row>
    <row r="113" spans="1:8">
      <c r="A113" s="83" t="s">
        <v>136</v>
      </c>
      <c r="B113" s="83"/>
      <c r="C113" s="83"/>
      <c r="D113" s="83"/>
      <c r="E113" s="50" t="s">
        <v>137</v>
      </c>
      <c r="F113" s="50" t="s">
        <v>103</v>
      </c>
      <c r="G113" s="50" t="s">
        <v>138</v>
      </c>
      <c r="H113" s="50" t="s">
        <v>105</v>
      </c>
    </row>
    <row r="114" spans="1:8">
      <c r="A114" s="30" t="s">
        <v>106</v>
      </c>
      <c r="B114" s="30" t="s">
        <v>24</v>
      </c>
      <c r="C114" s="30" t="s">
        <v>107</v>
      </c>
      <c r="D114" s="30" t="s">
        <v>108</v>
      </c>
      <c r="E114" s="51"/>
      <c r="F114" s="51"/>
      <c r="G114" s="51"/>
      <c r="H114" s="52"/>
    </row>
    <row r="115" spans="1:8">
      <c r="A115" s="31" t="s">
        <v>15</v>
      </c>
      <c r="B115" s="31">
        <v>9630</v>
      </c>
      <c r="C115" s="54">
        <v>4145</v>
      </c>
      <c r="D115" s="54">
        <v>5480</v>
      </c>
      <c r="E115" s="55">
        <v>13</v>
      </c>
      <c r="F115" s="56">
        <f>E115/C115*100000/(E117/C117*100000)</f>
        <v>9.0548270360714431E-2</v>
      </c>
      <c r="G115" s="55">
        <v>3</v>
      </c>
      <c r="H115" s="56">
        <f>G115/D115*100000/(G117/D117*100000)</f>
        <v>8.755941266338485E-2</v>
      </c>
    </row>
    <row r="116" spans="1:8">
      <c r="A116" s="31" t="s">
        <v>16</v>
      </c>
      <c r="B116" s="31">
        <v>90</v>
      </c>
      <c r="C116" s="54">
        <v>55</v>
      </c>
      <c r="D116" s="54">
        <v>35</v>
      </c>
      <c r="E116" s="55">
        <v>22</v>
      </c>
      <c r="F116" s="56">
        <f>E116/C116*100000/(E117/C117*100000)</f>
        <v>11.548387096774194</v>
      </c>
      <c r="G116" s="55">
        <v>4</v>
      </c>
      <c r="H116" s="56">
        <f>G116/D116*100000/(G117/D117*100000)</f>
        <v>18.279069767441861</v>
      </c>
    </row>
    <row r="117" spans="1:8">
      <c r="A117" s="31" t="s">
        <v>17</v>
      </c>
      <c r="B117" s="57">
        <v>26285</v>
      </c>
      <c r="C117" s="54">
        <v>12530</v>
      </c>
      <c r="D117" s="54">
        <v>13755</v>
      </c>
      <c r="E117" s="55">
        <v>434</v>
      </c>
      <c r="F117" s="56">
        <f>E117/C117*100000/(E117/C117*100000)</f>
        <v>1</v>
      </c>
      <c r="G117" s="55">
        <v>86</v>
      </c>
      <c r="H117" s="56">
        <f>G117/D117*100000/(G117/D117*100000)</f>
        <v>1</v>
      </c>
    </row>
    <row r="118" spans="1:8">
      <c r="A118" s="31" t="s">
        <v>18</v>
      </c>
      <c r="B118" s="31">
        <v>240</v>
      </c>
      <c r="C118" s="54">
        <v>120</v>
      </c>
      <c r="D118" s="54">
        <v>120</v>
      </c>
      <c r="E118" s="55">
        <v>8</v>
      </c>
      <c r="F118" s="56">
        <f>E118/C118*100000/(E117/C117*100000)</f>
        <v>1.9247311827956992</v>
      </c>
      <c r="G118" s="55">
        <v>1</v>
      </c>
      <c r="H118" s="56">
        <f>G118/D118*100000/(G117/D117*100000)</f>
        <v>1.3328488372093026</v>
      </c>
    </row>
    <row r="119" spans="1:8">
      <c r="A119" s="31" t="s">
        <v>35</v>
      </c>
      <c r="B119" s="57">
        <v>240</v>
      </c>
      <c r="C119" s="54">
        <v>115</v>
      </c>
      <c r="D119" s="54">
        <v>125</v>
      </c>
      <c r="E119" s="55">
        <v>62</v>
      </c>
      <c r="F119" s="56">
        <f>E119/C119*100000/(E117/C117*100000)</f>
        <v>15.565217391304349</v>
      </c>
      <c r="G119" s="55">
        <v>24</v>
      </c>
      <c r="H119" s="56">
        <f>G119/D119*100000/(G117/D117*100000)</f>
        <v>30.708837209302327</v>
      </c>
    </row>
    <row r="120" spans="1:8">
      <c r="A120" s="31" t="s">
        <v>19</v>
      </c>
      <c r="B120" s="31">
        <v>3915</v>
      </c>
      <c r="C120" s="54">
        <v>1900</v>
      </c>
      <c r="D120" s="54">
        <v>2020</v>
      </c>
      <c r="E120" s="55">
        <v>55</v>
      </c>
      <c r="F120" s="56">
        <f>E120/C120*100000/(E117/C117*100000)</f>
        <v>0.83573853989813252</v>
      </c>
      <c r="G120" s="55">
        <v>13</v>
      </c>
      <c r="H120" s="56">
        <f>G120/D120*100000/(G117/D117*100000)</f>
        <v>1.0293288049735205</v>
      </c>
    </row>
    <row r="121" spans="1:8">
      <c r="A121" s="31" t="s">
        <v>21</v>
      </c>
      <c r="B121" s="31">
        <v>65</v>
      </c>
      <c r="C121" s="54">
        <v>25</v>
      </c>
      <c r="D121" s="54">
        <v>40</v>
      </c>
      <c r="E121" s="55">
        <v>1</v>
      </c>
      <c r="F121" s="56">
        <f>E121/C121*100000/(E117/C117*100000)</f>
        <v>1.1548387096774195</v>
      </c>
      <c r="G121" s="55">
        <v>0</v>
      </c>
      <c r="H121" s="56">
        <f>G121/D121*100000/(G117/D117*100000)</f>
        <v>0</v>
      </c>
    </row>
    <row r="122" spans="1:8">
      <c r="A122" s="31" t="s">
        <v>22</v>
      </c>
      <c r="B122" s="31">
        <v>975</v>
      </c>
      <c r="C122" s="54">
        <v>485</v>
      </c>
      <c r="D122" s="54">
        <v>485</v>
      </c>
      <c r="E122" s="55">
        <v>27</v>
      </c>
      <c r="F122" s="56">
        <f>E122/C122*100000/(E117/C117*100000)</f>
        <v>1.6072497505819756</v>
      </c>
      <c r="G122" s="55">
        <v>5</v>
      </c>
      <c r="H122" s="56">
        <f>G122/D122*100000/(G117/D117*100000)</f>
        <v>1.6488851594341887</v>
      </c>
    </row>
  </sheetData>
  <mergeCells count="12">
    <mergeCell ref="A113:D113"/>
    <mergeCell ref="A2:F2"/>
    <mergeCell ref="A3:D3"/>
    <mergeCell ref="A14:D14"/>
    <mergeCell ref="A25:D25"/>
    <mergeCell ref="A36:D36"/>
    <mergeCell ref="A47:D47"/>
    <mergeCell ref="A58:D58"/>
    <mergeCell ref="A69:D69"/>
    <mergeCell ref="A80:D80"/>
    <mergeCell ref="A102:D102"/>
    <mergeCell ref="A91:D91"/>
  </mergeCells>
  <hyperlinks>
    <hyperlink ref="G2" r:id="rId1" xr:uid="{5F60CA2D-9545-1942-9D8D-6A83FC135E44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D63C-E7CA-C84D-993A-934183C28096}">
  <dimension ref="A1:Q220"/>
  <sheetViews>
    <sheetView workbookViewId="0"/>
  </sheetViews>
  <sheetFormatPr baseColWidth="10" defaultRowHeight="15"/>
  <cols>
    <col min="1" max="1" width="25.6640625" style="14" customWidth="1"/>
    <col min="2" max="2" width="10.83203125" style="14"/>
    <col min="3" max="3" width="10.83203125" style="14" customWidth="1"/>
    <col min="4" max="16384" width="10.83203125" style="14"/>
  </cols>
  <sheetData>
    <row r="1" spans="1:16" ht="16" thickBot="1">
      <c r="A1" s="12" t="s">
        <v>8</v>
      </c>
      <c r="B1" s="12">
        <v>2008</v>
      </c>
      <c r="C1" s="12">
        <v>2009</v>
      </c>
      <c r="D1" s="12">
        <v>2010</v>
      </c>
      <c r="E1" s="12">
        <v>2011</v>
      </c>
      <c r="F1" s="12">
        <v>2012</v>
      </c>
      <c r="G1" s="12">
        <v>2013</v>
      </c>
      <c r="H1" s="12">
        <v>2014</v>
      </c>
      <c r="I1" s="12">
        <v>2015</v>
      </c>
      <c r="J1" s="12">
        <v>2016</v>
      </c>
      <c r="K1" s="12">
        <v>2017</v>
      </c>
      <c r="L1" s="12">
        <v>2018</v>
      </c>
      <c r="M1" s="12" t="s">
        <v>24</v>
      </c>
      <c r="N1" s="12" t="s">
        <v>25</v>
      </c>
      <c r="O1" s="12" t="s">
        <v>55</v>
      </c>
      <c r="P1" s="13">
        <v>20.170000000000002</v>
      </c>
    </row>
    <row r="2" spans="1:16">
      <c r="A2" s="11" t="s">
        <v>39</v>
      </c>
      <c r="B2" s="15">
        <v>42</v>
      </c>
      <c r="C2" s="15">
        <v>60</v>
      </c>
      <c r="D2" s="15">
        <v>118</v>
      </c>
      <c r="E2" s="15">
        <v>94</v>
      </c>
      <c r="F2" s="15">
        <v>100</v>
      </c>
      <c r="G2" s="15">
        <v>110</v>
      </c>
      <c r="H2" s="15">
        <v>101</v>
      </c>
      <c r="I2" s="15">
        <v>69</v>
      </c>
      <c r="J2" s="15">
        <v>92</v>
      </c>
      <c r="K2" s="15">
        <v>66</v>
      </c>
      <c r="M2" s="14">
        <f t="shared" ref="M2:M18" si="0">SUM(B2:L2)</f>
        <v>852</v>
      </c>
      <c r="N2" s="16">
        <f>M2/M19</f>
        <v>8.7581336540537204E-3</v>
      </c>
      <c r="O2" s="16">
        <f>M2/(M19-M7)</f>
        <v>8.7581336540537204E-3</v>
      </c>
      <c r="P2" s="16">
        <f>K2/6322</f>
        <v>1.0439734261309713E-2</v>
      </c>
    </row>
    <row r="3" spans="1:16">
      <c r="A3" s="11" t="s">
        <v>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M3" s="14">
        <f t="shared" si="0"/>
        <v>0</v>
      </c>
      <c r="N3" s="16">
        <f>M3/M19</f>
        <v>0</v>
      </c>
      <c r="O3" s="16">
        <f>M3/(M19-M7)</f>
        <v>0</v>
      </c>
      <c r="P3" s="16">
        <f t="shared" ref="P3:P18" si="1">K3/6322</f>
        <v>0</v>
      </c>
    </row>
    <row r="4" spans="1:16">
      <c r="A4" s="11" t="s">
        <v>41</v>
      </c>
      <c r="B4" s="15">
        <v>309</v>
      </c>
      <c r="C4" s="15">
        <v>294</v>
      </c>
      <c r="D4" s="15">
        <v>225</v>
      </c>
      <c r="E4" s="15">
        <v>236</v>
      </c>
      <c r="F4" s="15">
        <v>214</v>
      </c>
      <c r="G4" s="15">
        <v>141</v>
      </c>
      <c r="H4" s="15">
        <v>154</v>
      </c>
      <c r="I4" s="15">
        <v>148</v>
      </c>
      <c r="J4" s="15">
        <v>127</v>
      </c>
      <c r="K4" s="15">
        <v>83</v>
      </c>
      <c r="M4" s="14">
        <f t="shared" si="0"/>
        <v>1931</v>
      </c>
      <c r="N4" s="16">
        <f>M4/M19</f>
        <v>1.9849713715936308E-2</v>
      </c>
      <c r="O4" s="16">
        <f>M4/(M19-M7)</f>
        <v>1.9849713715936308E-2</v>
      </c>
      <c r="P4" s="16">
        <f t="shared" si="1"/>
        <v>1.3128756722556154E-2</v>
      </c>
    </row>
    <row r="5" spans="1:16">
      <c r="A5" s="11" t="s">
        <v>42</v>
      </c>
      <c r="F5" s="15">
        <v>2</v>
      </c>
      <c r="G5" s="15">
        <v>3</v>
      </c>
      <c r="H5" s="15">
        <v>12</v>
      </c>
      <c r="J5" s="15">
        <v>1</v>
      </c>
      <c r="M5" s="14">
        <f t="shared" si="0"/>
        <v>18</v>
      </c>
      <c r="N5" s="16">
        <f>M5/M19</f>
        <v>1.8503099269127579E-4</v>
      </c>
      <c r="O5" s="16">
        <f>M5/(M19-M7)</f>
        <v>1.8503099269127579E-4</v>
      </c>
      <c r="P5" s="16">
        <f t="shared" si="1"/>
        <v>0</v>
      </c>
    </row>
    <row r="6" spans="1:16">
      <c r="A6" s="11" t="s">
        <v>43</v>
      </c>
      <c r="B6" s="15">
        <v>98</v>
      </c>
      <c r="C6" s="15">
        <v>115</v>
      </c>
      <c r="D6" s="15">
        <v>319</v>
      </c>
      <c r="E6" s="15">
        <v>258</v>
      </c>
      <c r="F6" s="15">
        <v>211</v>
      </c>
      <c r="G6" s="15">
        <v>236</v>
      </c>
      <c r="H6" s="15">
        <v>177</v>
      </c>
      <c r="I6" s="15">
        <v>166</v>
      </c>
      <c r="J6" s="15">
        <v>94</v>
      </c>
      <c r="K6" s="15">
        <v>82</v>
      </c>
      <c r="M6" s="14">
        <f t="shared" si="0"/>
        <v>1756</v>
      </c>
      <c r="N6" s="16">
        <f>M6/M19</f>
        <v>1.8050801286993347E-2</v>
      </c>
      <c r="O6" s="16">
        <f>M6/(M19-M7)</f>
        <v>1.8050801286993347E-2</v>
      </c>
      <c r="P6" s="16">
        <f t="shared" si="1"/>
        <v>1.2970578930718128E-2</v>
      </c>
    </row>
    <row r="7" spans="1:16">
      <c r="A7" s="11" t="s">
        <v>44</v>
      </c>
      <c r="B7" s="15"/>
      <c r="C7" s="15"/>
      <c r="D7" s="15"/>
      <c r="E7" s="15"/>
      <c r="F7" s="15"/>
      <c r="G7" s="15"/>
      <c r="H7" s="15"/>
      <c r="I7" s="15"/>
      <c r="J7" s="15"/>
      <c r="K7" s="15"/>
      <c r="M7" s="14">
        <f t="shared" si="0"/>
        <v>0</v>
      </c>
      <c r="N7" s="16">
        <f>M7/M19</f>
        <v>0</v>
      </c>
      <c r="O7" s="16">
        <f>M7/(M19-M7)</f>
        <v>0</v>
      </c>
      <c r="P7" s="16">
        <f t="shared" si="1"/>
        <v>0</v>
      </c>
    </row>
    <row r="8" spans="1:16">
      <c r="A8" s="11" t="s">
        <v>21</v>
      </c>
      <c r="B8" s="17">
        <v>1113</v>
      </c>
      <c r="C8" s="17">
        <v>1147</v>
      </c>
      <c r="D8" s="17">
        <v>1623</v>
      </c>
      <c r="E8" s="17">
        <v>1098</v>
      </c>
      <c r="F8" s="17">
        <v>1057</v>
      </c>
      <c r="G8" s="17">
        <v>1581</v>
      </c>
      <c r="H8" s="17">
        <v>1323</v>
      </c>
      <c r="I8" s="17">
        <v>1032</v>
      </c>
      <c r="J8" s="15">
        <v>866</v>
      </c>
      <c r="K8" s="15">
        <v>676</v>
      </c>
      <c r="M8" s="14">
        <f t="shared" si="0"/>
        <v>11516</v>
      </c>
      <c r="N8" s="16">
        <f>M8/M19</f>
        <v>0.11837871732404066</v>
      </c>
      <c r="O8" s="16">
        <f>M8/(M19-M7)</f>
        <v>0.11837871732404066</v>
      </c>
      <c r="P8" s="16">
        <f t="shared" si="1"/>
        <v>0.10692818728250554</v>
      </c>
    </row>
    <row r="9" spans="1:16">
      <c r="A9" s="11" t="s">
        <v>45</v>
      </c>
      <c r="D9" s="15">
        <v>2</v>
      </c>
      <c r="E9" s="15">
        <v>2</v>
      </c>
      <c r="F9" s="15">
        <v>12</v>
      </c>
      <c r="G9" s="15">
        <v>27</v>
      </c>
      <c r="H9" s="15">
        <v>31</v>
      </c>
      <c r="I9" s="15">
        <v>28</v>
      </c>
      <c r="J9" s="15">
        <v>19</v>
      </c>
      <c r="K9" s="15">
        <v>34</v>
      </c>
      <c r="M9" s="14">
        <f t="shared" si="0"/>
        <v>155</v>
      </c>
      <c r="N9" s="16">
        <f>M9/M19</f>
        <v>1.5933224370637638E-3</v>
      </c>
      <c r="O9" s="16">
        <f>M9/(M19-M7)</f>
        <v>1.5933224370637638E-3</v>
      </c>
      <c r="P9" s="16">
        <f t="shared" si="1"/>
        <v>5.3780449224928818E-3</v>
      </c>
    </row>
    <row r="10" spans="1:16">
      <c r="A10" s="11" t="s">
        <v>46</v>
      </c>
      <c r="B10" s="17">
        <v>2712</v>
      </c>
      <c r="C10" s="17">
        <v>2376</v>
      </c>
      <c r="D10" s="17">
        <v>3041</v>
      </c>
      <c r="E10" s="17">
        <v>2626</v>
      </c>
      <c r="F10" s="17">
        <v>2206</v>
      </c>
      <c r="G10" s="17">
        <v>2887</v>
      </c>
      <c r="H10" s="17">
        <v>3403</v>
      </c>
      <c r="I10" s="17">
        <v>3103</v>
      </c>
      <c r="J10" s="17">
        <v>2717</v>
      </c>
      <c r="K10" s="17">
        <v>1826</v>
      </c>
      <c r="M10" s="14">
        <f t="shared" si="0"/>
        <v>26897</v>
      </c>
      <c r="N10" s="16">
        <f>M10/M19</f>
        <v>0.27648770057873584</v>
      </c>
      <c r="O10" s="16">
        <f>M10/(M19-M7)</f>
        <v>0.27648770057873584</v>
      </c>
      <c r="P10" s="16">
        <f t="shared" si="1"/>
        <v>0.28883264789623536</v>
      </c>
    </row>
    <row r="11" spans="1:16">
      <c r="A11" s="11" t="s">
        <v>47</v>
      </c>
      <c r="B11" s="15">
        <v>359</v>
      </c>
      <c r="C11" s="15">
        <v>377</v>
      </c>
      <c r="D11" s="15">
        <v>740</v>
      </c>
      <c r="E11" s="15">
        <v>573</v>
      </c>
      <c r="F11" s="15">
        <v>574</v>
      </c>
      <c r="G11" s="15">
        <v>574</v>
      </c>
      <c r="H11" s="15">
        <v>449</v>
      </c>
      <c r="I11" s="15">
        <v>250</v>
      </c>
      <c r="J11" s="15">
        <v>177</v>
      </c>
      <c r="K11" s="15">
        <v>97</v>
      </c>
      <c r="M11" s="14">
        <f t="shared" si="0"/>
        <v>4170</v>
      </c>
      <c r="N11" s="16">
        <f>M11/M19</f>
        <v>4.2865513306812222E-2</v>
      </c>
      <c r="O11" s="16">
        <f>M11/(M19-M7)</f>
        <v>4.2865513306812222E-2</v>
      </c>
      <c r="P11" s="16">
        <f t="shared" si="1"/>
        <v>1.5343245808288516E-2</v>
      </c>
    </row>
    <row r="12" spans="1:16">
      <c r="A12" s="11" t="s">
        <v>48</v>
      </c>
      <c r="B12" s="15">
        <v>822</v>
      </c>
      <c r="C12" s="15">
        <v>742</v>
      </c>
      <c r="D12" s="17">
        <v>1035</v>
      </c>
      <c r="E12" s="15">
        <v>986</v>
      </c>
      <c r="F12" s="17">
        <v>1337</v>
      </c>
      <c r="G12" s="17">
        <v>1729</v>
      </c>
      <c r="H12" s="17">
        <v>1846</v>
      </c>
      <c r="I12" s="17">
        <v>1638</v>
      </c>
      <c r="J12" s="17">
        <v>1585</v>
      </c>
      <c r="K12" s="17">
        <v>1280</v>
      </c>
      <c r="M12" s="14">
        <f t="shared" si="0"/>
        <v>13000</v>
      </c>
      <c r="N12" s="16">
        <f>M12/M19</f>
        <v>0.13363349472147695</v>
      </c>
      <c r="O12" s="16">
        <f>M12/(M19-M7)</f>
        <v>0.13363349472147695</v>
      </c>
      <c r="P12" s="16">
        <f t="shared" si="1"/>
        <v>0.2024675735526732</v>
      </c>
    </row>
    <row r="13" spans="1:16">
      <c r="A13" s="11" t="s">
        <v>49</v>
      </c>
      <c r="B13" s="15">
        <v>703</v>
      </c>
      <c r="C13" s="17">
        <v>1204</v>
      </c>
      <c r="D13" s="17">
        <v>1391</v>
      </c>
      <c r="E13" s="17">
        <v>1001</v>
      </c>
      <c r="F13" s="17">
        <v>1180</v>
      </c>
      <c r="G13" s="15">
        <v>725</v>
      </c>
      <c r="H13" s="15">
        <v>533</v>
      </c>
      <c r="I13" s="15">
        <v>367</v>
      </c>
      <c r="J13" s="15">
        <v>334</v>
      </c>
      <c r="K13" s="15">
        <v>284</v>
      </c>
      <c r="M13" s="14">
        <f t="shared" si="0"/>
        <v>7722</v>
      </c>
      <c r="N13" s="16">
        <f>M13/M19</f>
        <v>7.9378295864557316E-2</v>
      </c>
      <c r="O13" s="16">
        <f>M13/(M19-M7)</f>
        <v>7.9378295864557316E-2</v>
      </c>
      <c r="P13" s="16">
        <f t="shared" si="1"/>
        <v>4.4922492881999371E-2</v>
      </c>
    </row>
    <row r="14" spans="1:16">
      <c r="A14" s="11" t="s">
        <v>50</v>
      </c>
      <c r="B14" s="15">
        <v>26</v>
      </c>
      <c r="C14" s="15">
        <v>19</v>
      </c>
      <c r="D14" s="15">
        <v>57</v>
      </c>
      <c r="E14" s="15">
        <v>35</v>
      </c>
      <c r="F14" s="15">
        <v>29</v>
      </c>
      <c r="G14" s="15">
        <v>33</v>
      </c>
      <c r="H14" s="15">
        <v>32</v>
      </c>
      <c r="I14" s="15">
        <v>34</v>
      </c>
      <c r="J14" s="15">
        <v>21</v>
      </c>
      <c r="K14" s="15">
        <v>30</v>
      </c>
      <c r="M14" s="14">
        <f t="shared" si="0"/>
        <v>316</v>
      </c>
      <c r="N14" s="16">
        <f>M14/M19</f>
        <v>3.2483218716912862E-3</v>
      </c>
      <c r="O14" s="16">
        <f>M14/(M19-M7)</f>
        <v>3.2483218716912862E-3</v>
      </c>
      <c r="P14" s="16">
        <f t="shared" si="1"/>
        <v>4.745333755140778E-3</v>
      </c>
    </row>
    <row r="15" spans="1:16">
      <c r="A15" s="11" t="s">
        <v>51</v>
      </c>
      <c r="B15" s="15">
        <v>32</v>
      </c>
      <c r="C15" s="15">
        <v>47</v>
      </c>
      <c r="D15" s="15">
        <v>73</v>
      </c>
      <c r="E15" s="15">
        <v>63</v>
      </c>
      <c r="F15" s="15">
        <v>33</v>
      </c>
      <c r="G15" s="15">
        <v>73</v>
      </c>
      <c r="H15" s="15">
        <v>65</v>
      </c>
      <c r="I15" s="15">
        <v>51</v>
      </c>
      <c r="J15" s="15">
        <v>67</v>
      </c>
      <c r="K15" s="15">
        <v>74</v>
      </c>
      <c r="M15" s="14">
        <f t="shared" si="0"/>
        <v>578</v>
      </c>
      <c r="N15" s="16">
        <f>M15/M19</f>
        <v>5.9415507653087446E-3</v>
      </c>
      <c r="O15" s="16">
        <f>M15/(M19-M7)</f>
        <v>5.9415507653087446E-3</v>
      </c>
      <c r="P15" s="16">
        <f t="shared" si="1"/>
        <v>1.170515659601392E-2</v>
      </c>
    </row>
    <row r="16" spans="1:16">
      <c r="A16" s="11" t="s">
        <v>52</v>
      </c>
      <c r="B16" s="17">
        <v>2543</v>
      </c>
      <c r="C16" s="17">
        <v>2046</v>
      </c>
      <c r="D16" s="17">
        <v>2954</v>
      </c>
      <c r="E16" s="17">
        <v>2129</v>
      </c>
      <c r="F16" s="17">
        <v>2123</v>
      </c>
      <c r="G16" s="17">
        <v>2294</v>
      </c>
      <c r="H16" s="17">
        <v>1974</v>
      </c>
      <c r="I16" s="17">
        <v>1970</v>
      </c>
      <c r="J16" s="17">
        <v>1786</v>
      </c>
      <c r="K16" s="17">
        <v>1231</v>
      </c>
      <c r="M16" s="14">
        <f t="shared" si="0"/>
        <v>21050</v>
      </c>
      <c r="N16" s="16">
        <f>M16/M19</f>
        <v>0.21638346645285308</v>
      </c>
      <c r="O16" s="16">
        <f>M16/(M19-M7)</f>
        <v>0.21638346645285308</v>
      </c>
      <c r="P16" s="16">
        <f t="shared" si="1"/>
        <v>0.19471686175260994</v>
      </c>
    </row>
    <row r="17" spans="1:16">
      <c r="A17" s="11" t="s">
        <v>53</v>
      </c>
      <c r="B17" s="15">
        <v>22</v>
      </c>
      <c r="C17" s="15">
        <v>38</v>
      </c>
      <c r="D17" s="15">
        <v>39</v>
      </c>
      <c r="E17" s="15">
        <v>49</v>
      </c>
      <c r="F17" s="15">
        <v>61</v>
      </c>
      <c r="G17" s="15">
        <v>62</v>
      </c>
      <c r="H17" s="15">
        <v>93</v>
      </c>
      <c r="I17" s="15">
        <v>66</v>
      </c>
      <c r="J17" s="15">
        <v>98</v>
      </c>
      <c r="K17" s="15">
        <v>65</v>
      </c>
      <c r="M17" s="14">
        <f t="shared" si="0"/>
        <v>593</v>
      </c>
      <c r="N17" s="16">
        <f>M17/M19</f>
        <v>6.0957432592181416E-3</v>
      </c>
      <c r="O17" s="16">
        <f>M17/(M19-M7)</f>
        <v>6.0957432592181416E-3</v>
      </c>
      <c r="P17" s="16">
        <f t="shared" si="1"/>
        <v>1.0281556469471686E-2</v>
      </c>
    </row>
    <row r="18" spans="1:16">
      <c r="A18" s="11" t="s">
        <v>54</v>
      </c>
      <c r="B18" s="15">
        <v>577</v>
      </c>
      <c r="C18" s="15">
        <v>522</v>
      </c>
      <c r="D18" s="15">
        <v>759</v>
      </c>
      <c r="E18" s="15">
        <v>729</v>
      </c>
      <c r="F18" s="15">
        <v>565</v>
      </c>
      <c r="G18" s="15">
        <v>937</v>
      </c>
      <c r="H18" s="15">
        <v>818</v>
      </c>
      <c r="I18" s="15">
        <v>723</v>
      </c>
      <c r="J18" s="15">
        <v>603</v>
      </c>
      <c r="K18" s="15">
        <v>494</v>
      </c>
      <c r="M18" s="14">
        <f t="shared" si="0"/>
        <v>6727</v>
      </c>
      <c r="N18" s="16">
        <f>M18/M19</f>
        <v>6.9150193768567347E-2</v>
      </c>
      <c r="O18" s="16">
        <f>M18/(M19-M7)</f>
        <v>6.9150193768567347E-2</v>
      </c>
      <c r="P18" s="16">
        <f t="shared" si="1"/>
        <v>7.8139829167984814E-2</v>
      </c>
    </row>
    <row r="19" spans="1:16" s="18" customFormat="1">
      <c r="A19" s="18" t="s">
        <v>24</v>
      </c>
      <c r="B19" s="18">
        <f t="shared" ref="B19:M19" si="2">SUM(B2:B18)</f>
        <v>9358</v>
      </c>
      <c r="C19" s="18">
        <f t="shared" si="2"/>
        <v>8987</v>
      </c>
      <c r="D19" s="18">
        <f t="shared" si="2"/>
        <v>12376</v>
      </c>
      <c r="E19" s="18">
        <f t="shared" si="2"/>
        <v>9879</v>
      </c>
      <c r="F19" s="18">
        <f t="shared" si="2"/>
        <v>9704</v>
      </c>
      <c r="G19" s="18">
        <f t="shared" si="2"/>
        <v>11412</v>
      </c>
      <c r="H19" s="18">
        <f t="shared" si="2"/>
        <v>11011</v>
      </c>
      <c r="I19" s="18">
        <f t="shared" si="2"/>
        <v>9645</v>
      </c>
      <c r="J19" s="18">
        <f t="shared" si="2"/>
        <v>8587</v>
      </c>
      <c r="K19" s="18">
        <f t="shared" si="2"/>
        <v>6322</v>
      </c>
      <c r="L19" s="18">
        <f t="shared" si="2"/>
        <v>0</v>
      </c>
      <c r="M19" s="18">
        <f t="shared" si="2"/>
        <v>97281</v>
      </c>
    </row>
    <row r="21" spans="1:16" ht="16" thickBot="1">
      <c r="A21" s="12" t="s">
        <v>0</v>
      </c>
      <c r="B21" s="12">
        <v>2008</v>
      </c>
      <c r="C21" s="12">
        <v>2009</v>
      </c>
      <c r="D21" s="12">
        <v>2010</v>
      </c>
      <c r="E21" s="12">
        <v>2011</v>
      </c>
      <c r="F21" s="12">
        <v>2012</v>
      </c>
      <c r="G21" s="12">
        <v>2013</v>
      </c>
      <c r="H21" s="12">
        <v>2014</v>
      </c>
      <c r="I21" s="12">
        <v>2015</v>
      </c>
      <c r="J21" s="12">
        <v>2016</v>
      </c>
      <c r="K21" s="12">
        <v>2017</v>
      </c>
      <c r="L21" s="12">
        <v>2018</v>
      </c>
      <c r="M21" s="12" t="s">
        <v>24</v>
      </c>
      <c r="N21" s="12" t="s">
        <v>25</v>
      </c>
      <c r="O21" s="12" t="s">
        <v>55</v>
      </c>
      <c r="P21" s="13">
        <v>20.18</v>
      </c>
    </row>
    <row r="22" spans="1:16">
      <c r="A22" s="11" t="s">
        <v>39</v>
      </c>
      <c r="B22" s="17">
        <v>101</v>
      </c>
      <c r="C22" s="17">
        <v>21</v>
      </c>
      <c r="D22" s="17">
        <v>24</v>
      </c>
      <c r="E22" s="17">
        <v>19</v>
      </c>
      <c r="F22" s="17">
        <v>14</v>
      </c>
      <c r="G22" s="17">
        <v>9</v>
      </c>
      <c r="H22" s="17">
        <v>6</v>
      </c>
      <c r="I22" s="17">
        <v>5</v>
      </c>
      <c r="J22" s="17">
        <v>10</v>
      </c>
      <c r="K22" s="17">
        <v>7</v>
      </c>
      <c r="L22" s="19">
        <v>10</v>
      </c>
      <c r="M22" s="14">
        <f t="shared" ref="M22:M38" si="3">SUM(B22:L22)</f>
        <v>226</v>
      </c>
      <c r="N22" s="16">
        <f>M22/M39</f>
        <v>1.4051231037055458E-2</v>
      </c>
      <c r="O22" s="16">
        <f>M22/(M39-M27)</f>
        <v>1.4051231037055458E-2</v>
      </c>
      <c r="P22" s="16">
        <f>L22/L39</f>
        <v>5.6850483229107449E-3</v>
      </c>
    </row>
    <row r="23" spans="1:16">
      <c r="A23" s="11" t="s">
        <v>40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4">
        <v>0</v>
      </c>
      <c r="M23" s="14">
        <f t="shared" si="3"/>
        <v>0</v>
      </c>
      <c r="N23" s="16">
        <f>M23/M39</f>
        <v>0</v>
      </c>
      <c r="O23" s="16">
        <f>M23/(M39-M27)</f>
        <v>0</v>
      </c>
      <c r="P23" s="16">
        <f>L23/L39</f>
        <v>0</v>
      </c>
    </row>
    <row r="24" spans="1:16">
      <c r="A24" s="11" t="s">
        <v>41</v>
      </c>
      <c r="B24" s="15">
        <v>260</v>
      </c>
      <c r="C24" s="15">
        <v>54</v>
      </c>
      <c r="D24" s="15">
        <v>53</v>
      </c>
      <c r="E24" s="15">
        <v>64</v>
      </c>
      <c r="F24" s="15">
        <v>32</v>
      </c>
      <c r="G24" s="15">
        <v>32</v>
      </c>
      <c r="H24" s="15">
        <v>8</v>
      </c>
      <c r="I24" s="15">
        <v>11</v>
      </c>
      <c r="J24" s="15">
        <v>19</v>
      </c>
      <c r="K24" s="15">
        <v>157</v>
      </c>
      <c r="L24" s="14">
        <v>59</v>
      </c>
      <c r="M24" s="14">
        <f t="shared" si="3"/>
        <v>749</v>
      </c>
      <c r="N24" s="16">
        <f>M24/M39</f>
        <v>4.6568017905993533E-2</v>
      </c>
      <c r="O24" s="16">
        <f>M24/(M39-M27)</f>
        <v>4.6568017905993533E-2</v>
      </c>
      <c r="P24" s="16">
        <f>L24/L39</f>
        <v>3.3541785105173395E-2</v>
      </c>
    </row>
    <row r="25" spans="1:16">
      <c r="A25" s="11" t="s">
        <v>42</v>
      </c>
      <c r="B25" s="14">
        <v>0</v>
      </c>
      <c r="C25" s="14">
        <v>0</v>
      </c>
      <c r="D25" s="14">
        <v>0</v>
      </c>
      <c r="E25" s="14">
        <v>0</v>
      </c>
      <c r="F25" s="15">
        <v>0</v>
      </c>
      <c r="G25" s="15">
        <v>2</v>
      </c>
      <c r="H25" s="15">
        <v>2</v>
      </c>
      <c r="I25" s="14">
        <v>2</v>
      </c>
      <c r="J25" s="15">
        <v>0</v>
      </c>
      <c r="K25" s="14">
        <v>0</v>
      </c>
      <c r="L25" s="14">
        <v>0</v>
      </c>
      <c r="M25" s="14">
        <f t="shared" si="3"/>
        <v>6</v>
      </c>
      <c r="N25" s="16">
        <f>M25/M39</f>
        <v>3.7304153195722459E-4</v>
      </c>
      <c r="O25" s="16">
        <f>M25/(M39-M27)</f>
        <v>3.7304153195722459E-4</v>
      </c>
      <c r="P25" s="16">
        <f>L25/L39</f>
        <v>0</v>
      </c>
    </row>
    <row r="26" spans="1:16">
      <c r="A26" s="11" t="s">
        <v>43</v>
      </c>
      <c r="B26" s="15">
        <v>36</v>
      </c>
      <c r="C26" s="15">
        <v>11</v>
      </c>
      <c r="D26" s="15">
        <v>7</v>
      </c>
      <c r="E26" s="15">
        <v>3</v>
      </c>
      <c r="F26" s="15">
        <v>5</v>
      </c>
      <c r="G26" s="15">
        <v>5</v>
      </c>
      <c r="H26" s="15">
        <v>5</v>
      </c>
      <c r="I26" s="15">
        <v>3</v>
      </c>
      <c r="J26" s="15">
        <v>6</v>
      </c>
      <c r="K26" s="15">
        <v>4</v>
      </c>
      <c r="L26" s="14">
        <v>4</v>
      </c>
      <c r="M26" s="14">
        <f t="shared" si="3"/>
        <v>89</v>
      </c>
      <c r="N26" s="16">
        <f>M26/M39</f>
        <v>5.5334493906988311E-3</v>
      </c>
      <c r="O26" s="16">
        <f>M26/(M39-M27)</f>
        <v>5.5334493906988311E-3</v>
      </c>
      <c r="P26" s="16">
        <f>L26/L39</f>
        <v>2.2740193291642978E-3</v>
      </c>
    </row>
    <row r="27" spans="1:16">
      <c r="A27" s="11" t="s">
        <v>44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14">
        <f t="shared" si="3"/>
        <v>0</v>
      </c>
      <c r="N27" s="16">
        <f>M27/M39</f>
        <v>0</v>
      </c>
      <c r="O27" s="16">
        <f>M27/(M39-M27)</f>
        <v>0</v>
      </c>
      <c r="P27" s="16">
        <f>L27/L39</f>
        <v>0</v>
      </c>
    </row>
    <row r="28" spans="1:16">
      <c r="A28" s="11" t="s">
        <v>21</v>
      </c>
      <c r="B28" s="15">
        <v>613</v>
      </c>
      <c r="C28" s="15">
        <v>127</v>
      </c>
      <c r="D28" s="15">
        <v>155</v>
      </c>
      <c r="E28" s="15">
        <v>109</v>
      </c>
      <c r="F28" s="15">
        <v>98</v>
      </c>
      <c r="G28" s="15">
        <v>44</v>
      </c>
      <c r="H28" s="15">
        <v>49</v>
      </c>
      <c r="I28" s="15">
        <v>47</v>
      </c>
      <c r="J28" s="15">
        <v>63</v>
      </c>
      <c r="K28" s="15">
        <v>102</v>
      </c>
      <c r="L28" s="14">
        <v>111</v>
      </c>
      <c r="M28" s="14">
        <f t="shared" si="3"/>
        <v>1518</v>
      </c>
      <c r="N28" s="16">
        <f>M28/M39</f>
        <v>9.437950758517781E-2</v>
      </c>
      <c r="O28" s="16">
        <f>M28/(M39-M27)</f>
        <v>9.437950758517781E-2</v>
      </c>
      <c r="P28" s="16">
        <f>L28/L39</f>
        <v>6.3104036384309267E-2</v>
      </c>
    </row>
    <row r="29" spans="1:16">
      <c r="A29" s="11" t="s">
        <v>45</v>
      </c>
      <c r="B29" s="14">
        <v>7</v>
      </c>
      <c r="C29" s="14">
        <v>0</v>
      </c>
      <c r="D29" s="15">
        <v>0</v>
      </c>
      <c r="E29" s="15">
        <v>1</v>
      </c>
      <c r="F29" s="15">
        <v>6</v>
      </c>
      <c r="G29" s="15">
        <v>4</v>
      </c>
      <c r="H29" s="15">
        <v>3</v>
      </c>
      <c r="I29" s="15">
        <v>4</v>
      </c>
      <c r="J29" s="15">
        <v>3</v>
      </c>
      <c r="K29" s="15">
        <v>9</v>
      </c>
      <c r="L29" s="14">
        <v>6</v>
      </c>
      <c r="M29" s="14">
        <f t="shared" si="3"/>
        <v>43</v>
      </c>
      <c r="N29" s="16">
        <f>M29/M39</f>
        <v>2.6734643123601095E-3</v>
      </c>
      <c r="O29" s="16">
        <f>M29/(M39-M27)</f>
        <v>2.6734643123601095E-3</v>
      </c>
      <c r="P29" s="16">
        <f>L29/L39</f>
        <v>3.4110289937464467E-3</v>
      </c>
    </row>
    <row r="30" spans="1:16">
      <c r="A30" s="11" t="s">
        <v>46</v>
      </c>
      <c r="B30" s="17">
        <v>866</v>
      </c>
      <c r="C30" s="17">
        <v>66</v>
      </c>
      <c r="D30" s="17">
        <v>205</v>
      </c>
      <c r="E30" s="17">
        <v>254</v>
      </c>
      <c r="F30" s="17">
        <v>233</v>
      </c>
      <c r="G30" s="17">
        <v>109</v>
      </c>
      <c r="H30" s="17">
        <v>109</v>
      </c>
      <c r="I30" s="17">
        <v>136</v>
      </c>
      <c r="J30" s="15">
        <v>204</v>
      </c>
      <c r="K30" s="15">
        <v>413</v>
      </c>
      <c r="L30" s="14">
        <v>914</v>
      </c>
      <c r="M30" s="14">
        <f t="shared" si="3"/>
        <v>3509</v>
      </c>
      <c r="N30" s="16">
        <f>M30/M39</f>
        <v>0.21816712260631685</v>
      </c>
      <c r="O30" s="16">
        <f>M30/(M39-M27)</f>
        <v>0.21816712260631685</v>
      </c>
      <c r="P30" s="16">
        <f>L30/L39</f>
        <v>0.51961341671404204</v>
      </c>
    </row>
    <row r="31" spans="1:16">
      <c r="A31" s="11" t="s">
        <v>47</v>
      </c>
      <c r="B31" s="15">
        <v>296</v>
      </c>
      <c r="C31" s="15">
        <v>86</v>
      </c>
      <c r="D31" s="15">
        <v>55</v>
      </c>
      <c r="E31" s="15">
        <v>52</v>
      </c>
      <c r="F31" s="15">
        <v>50</v>
      </c>
      <c r="G31" s="15">
        <v>28</v>
      </c>
      <c r="H31" s="15">
        <v>41</v>
      </c>
      <c r="I31" s="15">
        <v>15</v>
      </c>
      <c r="J31" s="15">
        <v>13</v>
      </c>
      <c r="K31" s="15">
        <v>15</v>
      </c>
      <c r="L31" s="14">
        <v>17</v>
      </c>
      <c r="M31" s="14">
        <f t="shared" si="3"/>
        <v>668</v>
      </c>
      <c r="N31" s="16">
        <f>M31/M39</f>
        <v>4.1531957224571002E-2</v>
      </c>
      <c r="O31" s="16">
        <f>M31/(M39-M27)</f>
        <v>4.1531957224571002E-2</v>
      </c>
      <c r="P31" s="16">
        <f>L31/L39</f>
        <v>9.6645821489482666E-3</v>
      </c>
    </row>
    <row r="32" spans="1:16">
      <c r="A32" s="11" t="s">
        <v>48</v>
      </c>
      <c r="B32" s="17">
        <v>1347</v>
      </c>
      <c r="C32" s="17">
        <v>232</v>
      </c>
      <c r="D32" s="17">
        <v>367</v>
      </c>
      <c r="E32" s="17">
        <v>316</v>
      </c>
      <c r="F32" s="17">
        <v>202</v>
      </c>
      <c r="G32" s="17">
        <v>137</v>
      </c>
      <c r="H32" s="17">
        <v>181</v>
      </c>
      <c r="I32" s="17">
        <v>177</v>
      </c>
      <c r="J32" s="17">
        <v>187</v>
      </c>
      <c r="K32" s="15">
        <v>176</v>
      </c>
      <c r="L32" s="14">
        <v>271</v>
      </c>
      <c r="M32" s="14">
        <f t="shared" si="3"/>
        <v>3593</v>
      </c>
      <c r="N32" s="16">
        <f>M32/M39</f>
        <v>0.22338970405371797</v>
      </c>
      <c r="O32" s="16">
        <f>M32/(M39-M27)</f>
        <v>0.22338970405371797</v>
      </c>
      <c r="P32" s="16">
        <f>L32/L39</f>
        <v>0.15406480955088117</v>
      </c>
    </row>
    <row r="33" spans="1:16">
      <c r="A33" s="11" t="s">
        <v>49</v>
      </c>
      <c r="B33" s="15">
        <v>537</v>
      </c>
      <c r="C33" s="15">
        <v>110</v>
      </c>
      <c r="D33" s="15">
        <v>152</v>
      </c>
      <c r="E33" s="15">
        <v>96</v>
      </c>
      <c r="F33" s="15">
        <v>71</v>
      </c>
      <c r="G33" s="15">
        <v>27</v>
      </c>
      <c r="H33" s="15">
        <v>34</v>
      </c>
      <c r="I33" s="15">
        <v>28</v>
      </c>
      <c r="J33" s="15">
        <v>33</v>
      </c>
      <c r="K33" s="15">
        <v>41</v>
      </c>
      <c r="L33" s="14">
        <v>55</v>
      </c>
      <c r="M33" s="14">
        <f t="shared" si="3"/>
        <v>1184</v>
      </c>
      <c r="N33" s="16">
        <f>M33/M39</f>
        <v>7.361352897289232E-2</v>
      </c>
      <c r="O33" s="16">
        <f>M33/(M39-M27)</f>
        <v>7.361352897289232E-2</v>
      </c>
      <c r="P33" s="16">
        <f>L33/L39</f>
        <v>3.1267765776009093E-2</v>
      </c>
    </row>
    <row r="34" spans="1:16">
      <c r="A34" s="11" t="s">
        <v>50</v>
      </c>
      <c r="B34" s="15">
        <v>12</v>
      </c>
      <c r="C34" s="15">
        <v>3</v>
      </c>
      <c r="D34" s="17">
        <v>2</v>
      </c>
      <c r="E34" s="15">
        <v>3</v>
      </c>
      <c r="F34" s="17">
        <v>2</v>
      </c>
      <c r="G34" s="17">
        <v>5</v>
      </c>
      <c r="H34" s="17">
        <v>2</v>
      </c>
      <c r="I34" s="17">
        <v>3</v>
      </c>
      <c r="J34" s="17">
        <v>4</v>
      </c>
      <c r="K34" s="17">
        <v>4</v>
      </c>
      <c r="L34" s="14">
        <v>0</v>
      </c>
      <c r="M34" s="14">
        <f t="shared" si="3"/>
        <v>40</v>
      </c>
      <c r="N34" s="16">
        <f>M34/M39</f>
        <v>2.486943546381497E-3</v>
      </c>
      <c r="O34" s="16">
        <f>M34/(M39-M27)</f>
        <v>2.486943546381497E-3</v>
      </c>
      <c r="P34" s="16">
        <f>L34/L39</f>
        <v>0</v>
      </c>
    </row>
    <row r="35" spans="1:16">
      <c r="A35" s="11" t="s">
        <v>51</v>
      </c>
      <c r="B35" s="15">
        <v>60</v>
      </c>
      <c r="C35" s="17">
        <v>11</v>
      </c>
      <c r="D35" s="17">
        <v>16</v>
      </c>
      <c r="E35" s="17">
        <v>14</v>
      </c>
      <c r="F35" s="17">
        <v>8</v>
      </c>
      <c r="G35" s="15">
        <v>5</v>
      </c>
      <c r="H35" s="15">
        <v>5</v>
      </c>
      <c r="I35" s="15">
        <v>8</v>
      </c>
      <c r="J35" s="15">
        <v>2</v>
      </c>
      <c r="K35" s="15">
        <v>6</v>
      </c>
      <c r="L35" s="14">
        <v>8</v>
      </c>
      <c r="M35" s="14">
        <f t="shared" si="3"/>
        <v>143</v>
      </c>
      <c r="N35" s="16">
        <f>M35/M39</f>
        <v>8.8908231783138524E-3</v>
      </c>
      <c r="O35" s="16">
        <f>M35/(M39-M27)</f>
        <v>8.8908231783138524E-3</v>
      </c>
      <c r="P35" s="16">
        <f>L35/L39</f>
        <v>4.5480386583285955E-3</v>
      </c>
    </row>
    <row r="36" spans="1:16">
      <c r="A36" s="11" t="s">
        <v>52</v>
      </c>
      <c r="B36" s="15">
        <v>1292</v>
      </c>
      <c r="C36" s="15">
        <v>291</v>
      </c>
      <c r="D36" s="15">
        <v>319</v>
      </c>
      <c r="E36" s="15">
        <v>252</v>
      </c>
      <c r="F36" s="15">
        <v>163</v>
      </c>
      <c r="G36" s="15">
        <v>73</v>
      </c>
      <c r="H36" s="15">
        <v>91</v>
      </c>
      <c r="I36" s="15">
        <v>86</v>
      </c>
      <c r="J36" s="15">
        <v>88</v>
      </c>
      <c r="K36" s="15">
        <v>107</v>
      </c>
      <c r="L36" s="14">
        <v>189</v>
      </c>
      <c r="M36" s="14">
        <f t="shared" si="3"/>
        <v>2951</v>
      </c>
      <c r="N36" s="16">
        <f>M36/M39</f>
        <v>0.18347426013429496</v>
      </c>
      <c r="O36" s="16">
        <f>M36/(M39-M27)</f>
        <v>0.18347426013429496</v>
      </c>
      <c r="P36" s="16">
        <f>L36/L39</f>
        <v>0.10744741330301308</v>
      </c>
    </row>
    <row r="37" spans="1:16">
      <c r="A37" s="11" t="s">
        <v>53</v>
      </c>
      <c r="B37" s="15">
        <v>22</v>
      </c>
      <c r="C37" s="15">
        <v>6</v>
      </c>
      <c r="D37" s="15">
        <v>5</v>
      </c>
      <c r="E37" s="15">
        <v>4</v>
      </c>
      <c r="F37" s="15">
        <v>4</v>
      </c>
      <c r="G37" s="15">
        <v>3</v>
      </c>
      <c r="H37" s="15">
        <v>4</v>
      </c>
      <c r="I37" s="15">
        <v>7</v>
      </c>
      <c r="J37" s="15">
        <v>4</v>
      </c>
      <c r="K37" s="15">
        <v>8</v>
      </c>
      <c r="L37" s="14">
        <v>9</v>
      </c>
      <c r="M37" s="14">
        <f t="shared" si="3"/>
        <v>76</v>
      </c>
      <c r="N37" s="16">
        <f>M37/M39</f>
        <v>4.7251927381248447E-3</v>
      </c>
      <c r="O37" s="16">
        <f>M37/(M39-M27)</f>
        <v>4.7251927381248447E-3</v>
      </c>
      <c r="P37" s="16">
        <f>L37/L39</f>
        <v>5.1165434906196702E-3</v>
      </c>
    </row>
    <row r="38" spans="1:16">
      <c r="A38" s="11" t="s">
        <v>54</v>
      </c>
      <c r="B38" s="17">
        <v>510</v>
      </c>
      <c r="C38" s="17">
        <v>101</v>
      </c>
      <c r="D38" s="17">
        <v>116</v>
      </c>
      <c r="E38" s="17">
        <v>126</v>
      </c>
      <c r="F38" s="17">
        <v>71</v>
      </c>
      <c r="G38" s="17">
        <v>45</v>
      </c>
      <c r="H38" s="17">
        <v>46</v>
      </c>
      <c r="I38" s="17">
        <v>31</v>
      </c>
      <c r="J38" s="17">
        <v>50</v>
      </c>
      <c r="K38" s="17">
        <v>87</v>
      </c>
      <c r="L38" s="14">
        <v>106</v>
      </c>
      <c r="M38" s="14">
        <f t="shared" si="3"/>
        <v>1289</v>
      </c>
      <c r="N38" s="16">
        <f>M38/M39</f>
        <v>8.0141755782143748E-2</v>
      </c>
      <c r="O38" s="16">
        <f>M38/(M39-M27)</f>
        <v>8.0141755782143748E-2</v>
      </c>
      <c r="P38" s="16">
        <f>L38/L39</f>
        <v>6.0261512222853891E-2</v>
      </c>
    </row>
    <row r="39" spans="1:16">
      <c r="A39" s="18" t="s">
        <v>24</v>
      </c>
      <c r="B39" s="18">
        <f t="shared" ref="B39:M39" si="4">SUM(B22:B38)</f>
        <v>5959</v>
      </c>
      <c r="C39" s="18">
        <f t="shared" si="4"/>
        <v>1119</v>
      </c>
      <c r="D39" s="18">
        <f t="shared" si="4"/>
        <v>1476</v>
      </c>
      <c r="E39" s="18">
        <f t="shared" si="4"/>
        <v>1313</v>
      </c>
      <c r="F39" s="18">
        <f t="shared" si="4"/>
        <v>959</v>
      </c>
      <c r="G39" s="18">
        <f t="shared" si="4"/>
        <v>528</v>
      </c>
      <c r="H39" s="18">
        <f t="shared" si="4"/>
        <v>586</v>
      </c>
      <c r="I39" s="18">
        <f t="shared" si="4"/>
        <v>563</v>
      </c>
      <c r="J39" s="18">
        <f t="shared" si="4"/>
        <v>686</v>
      </c>
      <c r="K39" s="18">
        <f t="shared" si="4"/>
        <v>1136</v>
      </c>
      <c r="L39" s="18">
        <f t="shared" si="4"/>
        <v>1759</v>
      </c>
      <c r="M39" s="18">
        <f t="shared" si="4"/>
        <v>16084</v>
      </c>
      <c r="N39" s="18"/>
      <c r="O39" s="18"/>
      <c r="P39" s="18"/>
    </row>
    <row r="41" spans="1:16" ht="16" thickBot="1">
      <c r="A41" s="12" t="s">
        <v>1</v>
      </c>
      <c r="B41" s="12">
        <v>2008</v>
      </c>
      <c r="C41" s="12">
        <v>2009</v>
      </c>
      <c r="D41" s="12">
        <v>2010</v>
      </c>
      <c r="E41" s="12">
        <v>2011</v>
      </c>
      <c r="F41" s="12">
        <v>2012</v>
      </c>
      <c r="G41" s="12">
        <v>2013</v>
      </c>
      <c r="H41" s="12">
        <v>2014</v>
      </c>
      <c r="I41" s="12">
        <v>2015</v>
      </c>
      <c r="J41" s="12">
        <v>2016</v>
      </c>
      <c r="K41" s="12">
        <v>2017</v>
      </c>
      <c r="L41" s="12">
        <v>2018</v>
      </c>
      <c r="M41" s="12" t="s">
        <v>24</v>
      </c>
      <c r="N41" s="12" t="s">
        <v>25</v>
      </c>
      <c r="O41" s="12" t="s">
        <v>55</v>
      </c>
      <c r="P41" s="13">
        <v>20.18</v>
      </c>
    </row>
    <row r="42" spans="1:16">
      <c r="A42" s="11" t="s">
        <v>39</v>
      </c>
      <c r="B42" s="14">
        <v>1</v>
      </c>
      <c r="C42" s="14">
        <v>1</v>
      </c>
      <c r="D42" s="14">
        <v>4</v>
      </c>
      <c r="E42" s="14">
        <v>2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f t="shared" ref="M42:M56" si="5">SUM(B42:L42)</f>
        <v>9</v>
      </c>
      <c r="N42" s="16">
        <f>M42/M59</f>
        <v>1.0192525481313703E-2</v>
      </c>
      <c r="O42" s="16">
        <f>M42/(M59-M47)</f>
        <v>1.0192525481313703E-2</v>
      </c>
      <c r="P42" s="16">
        <f>L42/L59</f>
        <v>0</v>
      </c>
    </row>
    <row r="43" spans="1:16">
      <c r="A43" s="11" t="s">
        <v>40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14">
        <f t="shared" si="5"/>
        <v>0</v>
      </c>
      <c r="N43" s="16">
        <f>M43/M59</f>
        <v>0</v>
      </c>
      <c r="O43" s="16">
        <f>M43/(M59-M47)</f>
        <v>0</v>
      </c>
      <c r="P43" s="16">
        <f>L43/L59</f>
        <v>0</v>
      </c>
    </row>
    <row r="44" spans="1:16">
      <c r="A44" s="11" t="s">
        <v>41</v>
      </c>
      <c r="H44" s="14">
        <v>2</v>
      </c>
      <c r="J44" s="14">
        <v>1</v>
      </c>
      <c r="K44" s="14">
        <v>0</v>
      </c>
      <c r="L44" s="14">
        <v>2</v>
      </c>
      <c r="M44" s="14">
        <f t="shared" si="5"/>
        <v>5</v>
      </c>
      <c r="N44" s="16">
        <f>M44/M59</f>
        <v>5.6625141562853904E-3</v>
      </c>
      <c r="O44" s="16">
        <f>M44/(M59-M47)</f>
        <v>5.6625141562853904E-3</v>
      </c>
      <c r="P44" s="16">
        <f>L44/L59</f>
        <v>3.0769230769230771E-2</v>
      </c>
    </row>
    <row r="45" spans="1:16">
      <c r="A45" s="11" t="s">
        <v>42</v>
      </c>
      <c r="F45" s="15"/>
      <c r="G45" s="15"/>
      <c r="H45" s="15"/>
      <c r="J45" s="15"/>
      <c r="M45" s="14">
        <f t="shared" si="5"/>
        <v>0</v>
      </c>
      <c r="N45" s="16">
        <f>M45/M59</f>
        <v>0</v>
      </c>
      <c r="O45" s="16">
        <f>M45/(M59-M47)</f>
        <v>0</v>
      </c>
      <c r="P45" s="16">
        <f>L45/L59</f>
        <v>0</v>
      </c>
    </row>
    <row r="46" spans="1:16">
      <c r="A46" s="11" t="s">
        <v>43</v>
      </c>
      <c r="D46" s="14">
        <v>1</v>
      </c>
      <c r="E46" s="14">
        <v>7</v>
      </c>
      <c r="F46" s="14">
        <v>2</v>
      </c>
      <c r="G46" s="14">
        <v>11</v>
      </c>
      <c r="H46" s="14">
        <v>1</v>
      </c>
      <c r="I46" s="14">
        <v>1</v>
      </c>
      <c r="J46" s="14">
        <v>4</v>
      </c>
      <c r="K46" s="14">
        <v>1</v>
      </c>
      <c r="L46" s="14">
        <v>4</v>
      </c>
      <c r="M46" s="14">
        <f t="shared" si="5"/>
        <v>32</v>
      </c>
      <c r="N46" s="16">
        <f>M46/M59</f>
        <v>3.6240090600226503E-2</v>
      </c>
      <c r="O46" s="16">
        <f>M46/(M59-M47)</f>
        <v>3.6240090600226503E-2</v>
      </c>
      <c r="P46" s="16">
        <f>L46/L59</f>
        <v>6.1538461538461542E-2</v>
      </c>
    </row>
    <row r="47" spans="1:16">
      <c r="A47" s="11" t="s">
        <v>44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M47" s="14">
        <f t="shared" si="5"/>
        <v>0</v>
      </c>
      <c r="N47" s="16">
        <f>M47/M59</f>
        <v>0</v>
      </c>
      <c r="O47" s="16">
        <f>M47/(M59-M47)</f>
        <v>0</v>
      </c>
      <c r="P47" s="16">
        <f>L47/L59</f>
        <v>0</v>
      </c>
    </row>
    <row r="48" spans="1:16">
      <c r="A48" s="11" t="s">
        <v>21</v>
      </c>
      <c r="B48" s="14">
        <v>23</v>
      </c>
      <c r="C48" s="14">
        <v>33</v>
      </c>
      <c r="D48" s="14">
        <v>18</v>
      </c>
      <c r="E48" s="14">
        <v>15</v>
      </c>
      <c r="F48" s="14">
        <v>4</v>
      </c>
      <c r="G48" s="14">
        <v>0</v>
      </c>
      <c r="H48" s="14">
        <v>8</v>
      </c>
      <c r="I48" s="14">
        <v>3</v>
      </c>
      <c r="J48" s="14">
        <v>9</v>
      </c>
      <c r="K48" s="14">
        <v>11</v>
      </c>
      <c r="L48" s="14">
        <v>8</v>
      </c>
      <c r="M48" s="14">
        <f t="shared" si="5"/>
        <v>132</v>
      </c>
      <c r="N48" s="16">
        <f>M48/M59</f>
        <v>0.14949037372593432</v>
      </c>
      <c r="O48" s="16">
        <f>M48/(M59-M47)</f>
        <v>0.14949037372593432</v>
      </c>
      <c r="P48" s="16">
        <f>L48/L59</f>
        <v>0.12307692307692308</v>
      </c>
    </row>
    <row r="49" spans="1:16">
      <c r="A49" s="11" t="s">
        <v>45</v>
      </c>
      <c r="D49" s="15"/>
      <c r="E49" s="15"/>
      <c r="F49" s="15"/>
      <c r="G49" s="15"/>
      <c r="H49" s="15"/>
      <c r="I49" s="15"/>
      <c r="J49" s="15"/>
      <c r="K49" s="15"/>
      <c r="M49" s="14">
        <f t="shared" si="5"/>
        <v>0</v>
      </c>
      <c r="N49" s="16">
        <f>M49/M59</f>
        <v>0</v>
      </c>
      <c r="O49" s="16">
        <f>M49/(M59-M47)</f>
        <v>0</v>
      </c>
      <c r="P49" s="16">
        <f>L49/L59</f>
        <v>0</v>
      </c>
    </row>
    <row r="50" spans="1:16">
      <c r="A50" s="11" t="s">
        <v>46</v>
      </c>
      <c r="B50" s="14">
        <v>54</v>
      </c>
      <c r="C50" s="14">
        <v>30</v>
      </c>
      <c r="D50" s="14">
        <v>25</v>
      </c>
      <c r="E50" s="14">
        <v>16</v>
      </c>
      <c r="F50" s="14">
        <v>10</v>
      </c>
      <c r="G50" s="14">
        <v>12</v>
      </c>
      <c r="H50" s="14">
        <v>15</v>
      </c>
      <c r="I50" s="14">
        <v>3</v>
      </c>
      <c r="J50" s="14">
        <v>25</v>
      </c>
      <c r="K50" s="14">
        <v>17</v>
      </c>
      <c r="L50" s="14">
        <v>16</v>
      </c>
      <c r="M50" s="14">
        <f t="shared" si="5"/>
        <v>223</v>
      </c>
      <c r="N50" s="16">
        <f>M50/M59</f>
        <v>0.25254813137032844</v>
      </c>
      <c r="O50" s="16">
        <f>M50/(M59-M47)</f>
        <v>0.25254813137032844</v>
      </c>
      <c r="P50" s="16">
        <f>L50/L59</f>
        <v>0.24615384615384617</v>
      </c>
    </row>
    <row r="51" spans="1:16">
      <c r="A51" s="11" t="s">
        <v>47</v>
      </c>
      <c r="B51" s="14">
        <v>0</v>
      </c>
      <c r="C51" s="14">
        <v>0</v>
      </c>
      <c r="D51" s="14">
        <v>1</v>
      </c>
      <c r="E51" s="14">
        <v>1</v>
      </c>
      <c r="F51" s="14">
        <v>0</v>
      </c>
      <c r="G51" s="14">
        <v>0</v>
      </c>
      <c r="H51" s="14">
        <v>1</v>
      </c>
      <c r="I51" s="14">
        <v>0</v>
      </c>
      <c r="J51" s="14">
        <v>0</v>
      </c>
      <c r="K51" s="14">
        <v>1</v>
      </c>
      <c r="L51" s="14">
        <v>1</v>
      </c>
      <c r="M51" s="14">
        <f t="shared" si="5"/>
        <v>5</v>
      </c>
      <c r="N51" s="16">
        <f>M51/M59</f>
        <v>5.6625141562853904E-3</v>
      </c>
      <c r="O51" s="16">
        <f>M51/(M59-M47)</f>
        <v>5.6625141562853904E-3</v>
      </c>
      <c r="P51" s="16">
        <f>L51/L59</f>
        <v>1.5384615384615385E-2</v>
      </c>
    </row>
    <row r="52" spans="1:16">
      <c r="A52" s="11" t="s">
        <v>48</v>
      </c>
      <c r="B52" s="15">
        <v>8</v>
      </c>
      <c r="C52" s="15">
        <v>4</v>
      </c>
      <c r="D52" s="15">
        <v>15</v>
      </c>
      <c r="E52" s="15">
        <v>7</v>
      </c>
      <c r="F52" s="15">
        <v>3</v>
      </c>
      <c r="G52" s="15">
        <v>4</v>
      </c>
      <c r="H52" s="15">
        <v>7</v>
      </c>
      <c r="I52" s="15">
        <v>5</v>
      </c>
      <c r="J52" s="15">
        <v>16</v>
      </c>
      <c r="K52" s="15">
        <v>8</v>
      </c>
      <c r="L52" s="14">
        <v>11</v>
      </c>
      <c r="M52" s="14">
        <f t="shared" si="5"/>
        <v>88</v>
      </c>
      <c r="N52" s="16">
        <f>M52/M59</f>
        <v>9.9660249150622882E-2</v>
      </c>
      <c r="O52" s="16">
        <f>M52/(M59-M47)</f>
        <v>9.9660249150622882E-2</v>
      </c>
      <c r="P52" s="16">
        <f>L52/L59</f>
        <v>0.16923076923076924</v>
      </c>
    </row>
    <row r="53" spans="1:16">
      <c r="A53" s="11" t="s">
        <v>49</v>
      </c>
      <c r="B53" s="15">
        <v>6</v>
      </c>
      <c r="C53" s="15">
        <v>13</v>
      </c>
      <c r="D53" s="15">
        <v>8</v>
      </c>
      <c r="E53" s="15">
        <v>12</v>
      </c>
      <c r="F53" s="15">
        <v>5</v>
      </c>
      <c r="G53" s="15">
        <v>14</v>
      </c>
      <c r="H53" s="15">
        <v>6</v>
      </c>
      <c r="I53" s="15">
        <v>4</v>
      </c>
      <c r="J53" s="15">
        <v>9</v>
      </c>
      <c r="K53" s="15">
        <v>2</v>
      </c>
      <c r="L53" s="14">
        <v>3</v>
      </c>
      <c r="M53" s="14">
        <f t="shared" si="5"/>
        <v>82</v>
      </c>
      <c r="N53" s="16">
        <f>M53/M59</f>
        <v>9.2865232163080402E-2</v>
      </c>
      <c r="O53" s="16">
        <f>M53/(M59-M47)</f>
        <v>9.2865232163080402E-2</v>
      </c>
      <c r="P53" s="16">
        <f>L53/L59</f>
        <v>4.6153846153846156E-2</v>
      </c>
    </row>
    <row r="54" spans="1:16">
      <c r="A54" s="11" t="s">
        <v>50</v>
      </c>
      <c r="B54" s="15">
        <v>2</v>
      </c>
      <c r="C54" s="15">
        <v>4</v>
      </c>
      <c r="D54" s="15">
        <v>2</v>
      </c>
      <c r="E54" s="15">
        <v>0</v>
      </c>
      <c r="F54" s="15">
        <v>1</v>
      </c>
      <c r="G54" s="15">
        <v>0</v>
      </c>
      <c r="H54" s="15">
        <v>0</v>
      </c>
      <c r="I54" s="15">
        <v>0</v>
      </c>
      <c r="J54" s="15">
        <v>1</v>
      </c>
      <c r="K54" s="15">
        <v>0</v>
      </c>
      <c r="L54" s="14">
        <v>1</v>
      </c>
      <c r="M54" s="14">
        <f t="shared" si="5"/>
        <v>11</v>
      </c>
      <c r="N54" s="16">
        <f>M54/M59</f>
        <v>1.245753114382786E-2</v>
      </c>
      <c r="O54" s="16">
        <f>M54/(M59-M47)</f>
        <v>1.245753114382786E-2</v>
      </c>
      <c r="P54" s="16">
        <f>L54/L59</f>
        <v>1.5384615384615385E-2</v>
      </c>
    </row>
    <row r="55" spans="1:16">
      <c r="A55" s="11" t="s">
        <v>51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M55" s="14">
        <f t="shared" si="5"/>
        <v>0</v>
      </c>
      <c r="N55" s="16">
        <f>M55/M59</f>
        <v>0</v>
      </c>
      <c r="O55" s="16">
        <f>M55/(M59-M47)</f>
        <v>0</v>
      </c>
      <c r="P55" s="16">
        <f>L55/L59</f>
        <v>0</v>
      </c>
    </row>
    <row r="56" spans="1:16">
      <c r="A56" s="11" t="s">
        <v>52</v>
      </c>
      <c r="B56" s="14">
        <v>13</v>
      </c>
      <c r="C56" s="14">
        <v>28</v>
      </c>
      <c r="D56" s="14">
        <v>34</v>
      </c>
      <c r="E56" s="14">
        <v>35</v>
      </c>
      <c r="F56" s="14">
        <v>27</v>
      </c>
      <c r="G56" s="14">
        <v>11</v>
      </c>
      <c r="H56" s="14">
        <v>13</v>
      </c>
      <c r="I56" s="14">
        <v>5</v>
      </c>
      <c r="J56" s="14">
        <v>14</v>
      </c>
      <c r="K56" s="14">
        <v>12</v>
      </c>
      <c r="L56" s="14">
        <v>17</v>
      </c>
      <c r="M56" s="14">
        <f t="shared" si="5"/>
        <v>209</v>
      </c>
      <c r="N56" s="16">
        <f>M56/M59</f>
        <v>0.23669309173272934</v>
      </c>
      <c r="O56" s="16">
        <f>M56/(M59-M47)</f>
        <v>0.23669309173272934</v>
      </c>
      <c r="P56" s="16">
        <f>L56/L59</f>
        <v>0.26153846153846155</v>
      </c>
    </row>
    <row r="57" spans="1:16">
      <c r="A57" s="11" t="s">
        <v>53</v>
      </c>
      <c r="B57" s="14">
        <v>2</v>
      </c>
      <c r="C57" s="14">
        <v>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f>SUM(B57:L57)</f>
        <v>4</v>
      </c>
      <c r="N57" s="16">
        <f>M57/M59</f>
        <v>4.5300113250283129E-3</v>
      </c>
      <c r="O57" s="16">
        <f>M57/(M59-M47)</f>
        <v>4.5300113250283129E-3</v>
      </c>
      <c r="P57" s="16">
        <f>L57/L59</f>
        <v>0</v>
      </c>
    </row>
    <row r="58" spans="1:16">
      <c r="A58" s="11" t="s">
        <v>54</v>
      </c>
      <c r="B58" s="14">
        <v>8</v>
      </c>
      <c r="C58" s="14">
        <v>5</v>
      </c>
      <c r="D58" s="14">
        <v>11</v>
      </c>
      <c r="E58" s="14">
        <v>8</v>
      </c>
      <c r="F58" s="14">
        <v>18</v>
      </c>
      <c r="G58" s="14">
        <v>13</v>
      </c>
      <c r="H58" s="14">
        <v>4</v>
      </c>
      <c r="I58" s="14">
        <v>1</v>
      </c>
      <c r="J58" s="14">
        <v>8</v>
      </c>
      <c r="K58" s="14">
        <v>5</v>
      </c>
      <c r="L58" s="14">
        <v>2</v>
      </c>
      <c r="M58" s="14">
        <f>SUM(B58:L58)</f>
        <v>83</v>
      </c>
      <c r="N58" s="16">
        <f>M58/M59</f>
        <v>9.3997734994337487E-2</v>
      </c>
      <c r="O58" s="16">
        <f>M58/(M59-M47)</f>
        <v>9.3997734994337487E-2</v>
      </c>
      <c r="P58" s="16">
        <f>L58/L59</f>
        <v>3.0769230769230771E-2</v>
      </c>
    </row>
    <row r="59" spans="1:16">
      <c r="A59" s="18" t="s">
        <v>24</v>
      </c>
      <c r="B59" s="18">
        <f t="shared" ref="B59:M59" si="6">SUM(B42:B58)</f>
        <v>117</v>
      </c>
      <c r="C59" s="18">
        <f t="shared" si="6"/>
        <v>120</v>
      </c>
      <c r="D59" s="18">
        <f t="shared" si="6"/>
        <v>119</v>
      </c>
      <c r="E59" s="18">
        <f t="shared" si="6"/>
        <v>103</v>
      </c>
      <c r="F59" s="18">
        <f t="shared" si="6"/>
        <v>71</v>
      </c>
      <c r="G59" s="18">
        <f t="shared" si="6"/>
        <v>65</v>
      </c>
      <c r="H59" s="18">
        <f t="shared" si="6"/>
        <v>57</v>
      </c>
      <c r="I59" s="18">
        <f t="shared" si="6"/>
        <v>22</v>
      </c>
      <c r="J59" s="18">
        <f t="shared" si="6"/>
        <v>87</v>
      </c>
      <c r="K59" s="18">
        <f t="shared" si="6"/>
        <v>57</v>
      </c>
      <c r="L59" s="18">
        <f t="shared" si="6"/>
        <v>65</v>
      </c>
      <c r="M59" s="18">
        <f t="shared" si="6"/>
        <v>883</v>
      </c>
      <c r="N59" s="18"/>
      <c r="O59" s="18"/>
      <c r="P59" s="18"/>
    </row>
    <row r="61" spans="1:16" ht="16" thickBot="1">
      <c r="A61" s="12" t="s">
        <v>2</v>
      </c>
      <c r="B61" s="12">
        <v>2008</v>
      </c>
      <c r="C61" s="12">
        <v>2009</v>
      </c>
      <c r="D61" s="12">
        <v>2010</v>
      </c>
      <c r="E61" s="12">
        <v>2011</v>
      </c>
      <c r="F61" s="12">
        <v>2012</v>
      </c>
      <c r="G61" s="12">
        <v>2013</v>
      </c>
      <c r="H61" s="12">
        <v>2014</v>
      </c>
      <c r="I61" s="12">
        <v>2015</v>
      </c>
      <c r="J61" s="12">
        <v>2016</v>
      </c>
      <c r="K61" s="12">
        <v>2017</v>
      </c>
      <c r="L61" s="12">
        <v>2018</v>
      </c>
      <c r="M61" s="12" t="s">
        <v>24</v>
      </c>
      <c r="N61" s="12" t="s">
        <v>25</v>
      </c>
      <c r="O61" s="12" t="s">
        <v>55</v>
      </c>
      <c r="P61" s="13">
        <v>20.18</v>
      </c>
    </row>
    <row r="62" spans="1:16">
      <c r="A62" s="11" t="s">
        <v>39</v>
      </c>
      <c r="B62" s="15">
        <v>10</v>
      </c>
      <c r="C62" s="15">
        <v>11</v>
      </c>
      <c r="D62" s="15">
        <v>26</v>
      </c>
      <c r="E62" s="15">
        <v>17</v>
      </c>
      <c r="F62" s="15">
        <v>5</v>
      </c>
      <c r="G62" s="15">
        <v>10</v>
      </c>
      <c r="H62" s="15">
        <v>14</v>
      </c>
      <c r="I62" s="15">
        <v>15</v>
      </c>
      <c r="J62" s="15">
        <v>12</v>
      </c>
      <c r="K62" s="15">
        <v>4</v>
      </c>
      <c r="L62" s="15">
        <v>10</v>
      </c>
      <c r="M62" s="14">
        <f t="shared" ref="M62:M78" si="7">SUM(B62:L62)</f>
        <v>134</v>
      </c>
      <c r="N62" s="16">
        <f>M62/M79</f>
        <v>2.5868725868725868E-2</v>
      </c>
      <c r="O62" s="16">
        <f>M62/(M79-M67)</f>
        <v>2.5868725868725868E-2</v>
      </c>
      <c r="P62" s="16">
        <f>L62/L79</f>
        <v>1.6366612111292964E-2</v>
      </c>
    </row>
    <row r="63" spans="1:16">
      <c r="A63" s="11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>
        <f t="shared" si="7"/>
        <v>0</v>
      </c>
      <c r="N63" s="16">
        <f>M63/M79</f>
        <v>0</v>
      </c>
      <c r="O63" s="16">
        <f>M63/(M79-M67)</f>
        <v>0</v>
      </c>
      <c r="P63" s="16">
        <f>L63/L79</f>
        <v>0</v>
      </c>
    </row>
    <row r="64" spans="1:16">
      <c r="A64" s="11" t="s">
        <v>41</v>
      </c>
      <c r="B64" s="15">
        <v>27</v>
      </c>
      <c r="C64" s="15">
        <v>50</v>
      </c>
      <c r="D64" s="15">
        <v>39</v>
      </c>
      <c r="E64" s="15">
        <v>37</v>
      </c>
      <c r="F64" s="15">
        <v>31</v>
      </c>
      <c r="G64" s="15">
        <v>21</v>
      </c>
      <c r="H64" s="15">
        <v>25</v>
      </c>
      <c r="I64" s="15">
        <v>19</v>
      </c>
      <c r="J64" s="15">
        <v>12</v>
      </c>
      <c r="K64" s="15">
        <v>7</v>
      </c>
      <c r="L64" s="15">
        <v>14</v>
      </c>
      <c r="M64" s="14">
        <f t="shared" si="7"/>
        <v>282</v>
      </c>
      <c r="N64" s="16">
        <f>M64/M79</f>
        <v>5.4440154440154438E-2</v>
      </c>
      <c r="O64" s="16">
        <f>M64/(M79-M67)</f>
        <v>5.4440154440154438E-2</v>
      </c>
      <c r="P64" s="16">
        <f>L64/L79</f>
        <v>2.2913256955810146E-2</v>
      </c>
    </row>
    <row r="65" spans="1:16">
      <c r="A65" s="11" t="s">
        <v>42</v>
      </c>
      <c r="B65" s="15"/>
      <c r="C65" s="15"/>
      <c r="D65" s="15"/>
      <c r="E65" s="15"/>
      <c r="F65" s="15"/>
      <c r="G65" s="15">
        <v>1</v>
      </c>
      <c r="H65" s="15">
        <v>2</v>
      </c>
      <c r="I65" s="15"/>
      <c r="J65" s="15"/>
      <c r="K65" s="15"/>
      <c r="L65" s="15"/>
      <c r="M65" s="14">
        <f t="shared" si="7"/>
        <v>3</v>
      </c>
      <c r="N65" s="16">
        <f>M65/M79</f>
        <v>5.7915057915057912E-4</v>
      </c>
      <c r="O65" s="16">
        <f>M65/(M79-M67)</f>
        <v>5.7915057915057912E-4</v>
      </c>
      <c r="P65" s="16">
        <f>L65/L79</f>
        <v>0</v>
      </c>
    </row>
    <row r="66" spans="1:16">
      <c r="A66" s="11" t="s">
        <v>43</v>
      </c>
      <c r="B66" s="15">
        <v>1</v>
      </c>
      <c r="C66" s="15">
        <v>2</v>
      </c>
      <c r="D66" s="15">
        <v>5</v>
      </c>
      <c r="E66" s="15">
        <v>3</v>
      </c>
      <c r="F66" s="15">
        <v>1</v>
      </c>
      <c r="G66" s="15">
        <v>4</v>
      </c>
      <c r="H66" s="15">
        <v>7</v>
      </c>
      <c r="I66" s="15">
        <v>3</v>
      </c>
      <c r="J66" s="15">
        <v>3</v>
      </c>
      <c r="K66" s="15">
        <v>4</v>
      </c>
      <c r="L66" s="15"/>
      <c r="M66" s="14">
        <f t="shared" si="7"/>
        <v>33</v>
      </c>
      <c r="N66" s="16">
        <f>M66/M79</f>
        <v>6.3706563706563708E-3</v>
      </c>
      <c r="O66" s="16">
        <f>M66/(M79-M67)</f>
        <v>6.3706563706563708E-3</v>
      </c>
      <c r="P66" s="16">
        <f>L66/L79</f>
        <v>0</v>
      </c>
    </row>
    <row r="67" spans="1:16">
      <c r="A67" s="11" t="s">
        <v>44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>
        <f t="shared" si="7"/>
        <v>0</v>
      </c>
      <c r="N67" s="16">
        <f>M67/M79</f>
        <v>0</v>
      </c>
      <c r="O67" s="16">
        <f>M67/(M79-M67)</f>
        <v>0</v>
      </c>
      <c r="P67" s="16">
        <f>L67/L79</f>
        <v>0</v>
      </c>
    </row>
    <row r="68" spans="1:16">
      <c r="A68" s="11" t="s">
        <v>21</v>
      </c>
      <c r="B68" s="15">
        <v>34</v>
      </c>
      <c r="C68" s="15">
        <v>31</v>
      </c>
      <c r="D68" s="15">
        <v>60</v>
      </c>
      <c r="E68" s="15">
        <v>70</v>
      </c>
      <c r="F68" s="15">
        <v>34</v>
      </c>
      <c r="G68" s="15">
        <v>20</v>
      </c>
      <c r="H68" s="15">
        <v>55</v>
      </c>
      <c r="I68" s="15">
        <v>37</v>
      </c>
      <c r="J68" s="15">
        <v>52</v>
      </c>
      <c r="K68" s="15">
        <v>25</v>
      </c>
      <c r="L68" s="15">
        <v>46</v>
      </c>
      <c r="M68" s="14">
        <f t="shared" si="7"/>
        <v>464</v>
      </c>
      <c r="N68" s="16">
        <f>M68/M79</f>
        <v>8.9575289575289568E-2</v>
      </c>
      <c r="O68" s="16">
        <f>M68/(M79-M67)</f>
        <v>8.9575289575289568E-2</v>
      </c>
      <c r="P68" s="16">
        <f>L68/L79</f>
        <v>7.5286415711947621E-2</v>
      </c>
    </row>
    <row r="69" spans="1:16">
      <c r="A69" s="11" t="s">
        <v>45</v>
      </c>
      <c r="B69" s="15"/>
      <c r="C69" s="15"/>
      <c r="D69" s="15"/>
      <c r="E69" s="15"/>
      <c r="F69" s="15">
        <v>1</v>
      </c>
      <c r="G69" s="15"/>
      <c r="H69" s="15">
        <v>1</v>
      </c>
      <c r="I69" s="15">
        <v>1</v>
      </c>
      <c r="J69" s="15">
        <v>5</v>
      </c>
      <c r="K69" s="15">
        <v>3</v>
      </c>
      <c r="L69" s="15">
        <v>6</v>
      </c>
      <c r="M69" s="14">
        <f t="shared" si="7"/>
        <v>17</v>
      </c>
      <c r="N69" s="16">
        <f>M69/M79</f>
        <v>3.281853281853282E-3</v>
      </c>
      <c r="O69" s="16">
        <f>M69/(M79-M67)</f>
        <v>3.281853281853282E-3</v>
      </c>
      <c r="P69" s="16">
        <f>L69/L79</f>
        <v>9.8199672667757774E-3</v>
      </c>
    </row>
    <row r="70" spans="1:16">
      <c r="A70" s="11" t="s">
        <v>46</v>
      </c>
      <c r="B70" s="15">
        <v>18</v>
      </c>
      <c r="C70" s="15">
        <v>12</v>
      </c>
      <c r="D70" s="15">
        <v>28</v>
      </c>
      <c r="E70" s="15">
        <v>33</v>
      </c>
      <c r="F70" s="15">
        <v>20</v>
      </c>
      <c r="G70" s="15">
        <v>17</v>
      </c>
      <c r="H70" s="15">
        <v>58</v>
      </c>
      <c r="I70" s="15">
        <v>40</v>
      </c>
      <c r="J70" s="15">
        <v>94</v>
      </c>
      <c r="K70" s="15">
        <v>114</v>
      </c>
      <c r="L70" s="15">
        <v>147</v>
      </c>
      <c r="M70" s="14">
        <f t="shared" si="7"/>
        <v>581</v>
      </c>
      <c r="N70" s="16">
        <f>M70/M79</f>
        <v>0.11216216216216217</v>
      </c>
      <c r="O70" s="16">
        <f>M70/(M79-M67)</f>
        <v>0.11216216216216217</v>
      </c>
      <c r="P70" s="16">
        <f>L70/L79</f>
        <v>0.24058919803600654</v>
      </c>
    </row>
    <row r="71" spans="1:16">
      <c r="A71" s="11" t="s">
        <v>47</v>
      </c>
      <c r="B71" s="15">
        <v>6</v>
      </c>
      <c r="C71" s="15">
        <v>3</v>
      </c>
      <c r="D71" s="15">
        <v>9</v>
      </c>
      <c r="E71" s="15">
        <v>7</v>
      </c>
      <c r="F71" s="15">
        <v>2</v>
      </c>
      <c r="G71" s="15">
        <v>3</v>
      </c>
      <c r="H71" s="15">
        <v>7</v>
      </c>
      <c r="I71" s="15">
        <v>5</v>
      </c>
      <c r="J71" s="15">
        <v>1</v>
      </c>
      <c r="K71" s="15">
        <v>3</v>
      </c>
      <c r="L71" s="15"/>
      <c r="M71" s="14">
        <f t="shared" si="7"/>
        <v>46</v>
      </c>
      <c r="N71" s="16">
        <f>M71/M79</f>
        <v>8.8803088803088796E-3</v>
      </c>
      <c r="O71" s="16">
        <f>M71/(M79-M67)</f>
        <v>8.8803088803088796E-3</v>
      </c>
      <c r="P71" s="16">
        <f>L71/L79</f>
        <v>0</v>
      </c>
    </row>
    <row r="72" spans="1:16">
      <c r="A72" s="11" t="s">
        <v>48</v>
      </c>
      <c r="B72" s="15">
        <v>72</v>
      </c>
      <c r="C72" s="15">
        <v>59</v>
      </c>
      <c r="D72" s="15">
        <v>89</v>
      </c>
      <c r="E72" s="15">
        <v>115</v>
      </c>
      <c r="F72" s="15">
        <v>70</v>
      </c>
      <c r="G72" s="15">
        <v>51</v>
      </c>
      <c r="H72" s="15">
        <v>119</v>
      </c>
      <c r="I72" s="15">
        <v>155</v>
      </c>
      <c r="J72" s="15">
        <v>159</v>
      </c>
      <c r="K72" s="15">
        <v>214</v>
      </c>
      <c r="L72" s="15">
        <v>153</v>
      </c>
      <c r="M72" s="14">
        <f t="shared" si="7"/>
        <v>1256</v>
      </c>
      <c r="N72" s="16">
        <f>M72/M79</f>
        <v>0.24247104247104248</v>
      </c>
      <c r="O72" s="16">
        <f>M72/(M79-M67)</f>
        <v>0.24247104247104248</v>
      </c>
      <c r="P72" s="16">
        <f>L72/L79</f>
        <v>0.25040916530278234</v>
      </c>
    </row>
    <row r="73" spans="1:16">
      <c r="A73" s="11" t="s">
        <v>49</v>
      </c>
      <c r="B73" s="15">
        <v>28</v>
      </c>
      <c r="C73" s="15">
        <v>25</v>
      </c>
      <c r="D73" s="15">
        <v>44</v>
      </c>
      <c r="E73" s="15">
        <v>58</v>
      </c>
      <c r="F73" s="15">
        <v>49</v>
      </c>
      <c r="G73" s="15">
        <v>36</v>
      </c>
      <c r="H73" s="15">
        <v>69</v>
      </c>
      <c r="I73" s="15">
        <v>86</v>
      </c>
      <c r="J73" s="15">
        <v>64</v>
      </c>
      <c r="K73" s="15">
        <v>67</v>
      </c>
      <c r="L73" s="15">
        <v>36</v>
      </c>
      <c r="M73" s="14">
        <f t="shared" si="7"/>
        <v>562</v>
      </c>
      <c r="N73" s="16">
        <f>M73/M79</f>
        <v>0.10849420849420849</v>
      </c>
      <c r="O73" s="16">
        <f>M73/(M79-M67)</f>
        <v>0.10849420849420849</v>
      </c>
      <c r="P73" s="16">
        <f>L73/L79</f>
        <v>5.8919803600654665E-2</v>
      </c>
    </row>
    <row r="74" spans="1:16">
      <c r="A74" s="11" t="s">
        <v>50</v>
      </c>
      <c r="B74" s="15">
        <v>1</v>
      </c>
      <c r="C74" s="15"/>
      <c r="D74" s="15">
        <v>3</v>
      </c>
      <c r="E74" s="15"/>
      <c r="F74" s="15"/>
      <c r="G74" s="15">
        <v>5</v>
      </c>
      <c r="H74" s="15">
        <v>3</v>
      </c>
      <c r="I74" s="15"/>
      <c r="J74" s="15">
        <v>2</v>
      </c>
      <c r="K74" s="15"/>
      <c r="L74" s="15">
        <v>3</v>
      </c>
      <c r="M74" s="14">
        <f t="shared" si="7"/>
        <v>17</v>
      </c>
      <c r="N74" s="16">
        <f>M74/M79</f>
        <v>3.281853281853282E-3</v>
      </c>
      <c r="O74" s="16">
        <f>M74/(M79-M67)</f>
        <v>3.281853281853282E-3</v>
      </c>
      <c r="P74" s="16">
        <f>L74/L79</f>
        <v>4.9099836333878887E-3</v>
      </c>
    </row>
    <row r="75" spans="1:16">
      <c r="A75" s="11" t="s">
        <v>51</v>
      </c>
      <c r="B75" s="15">
        <v>7</v>
      </c>
      <c r="C75" s="15">
        <v>6</v>
      </c>
      <c r="D75" s="15">
        <v>14</v>
      </c>
      <c r="E75" s="15">
        <v>4</v>
      </c>
      <c r="F75" s="15">
        <v>3</v>
      </c>
      <c r="G75" s="15">
        <v>5</v>
      </c>
      <c r="H75" s="15">
        <v>7</v>
      </c>
      <c r="I75" s="15">
        <v>6</v>
      </c>
      <c r="J75" s="15">
        <v>3</v>
      </c>
      <c r="K75" s="15">
        <v>5</v>
      </c>
      <c r="L75" s="15">
        <v>3</v>
      </c>
      <c r="M75" s="14">
        <f t="shared" si="7"/>
        <v>63</v>
      </c>
      <c r="N75" s="16">
        <f>M75/M79</f>
        <v>1.2162162162162163E-2</v>
      </c>
      <c r="O75" s="16">
        <f>M75/(M79-M67)</f>
        <v>1.2162162162162163E-2</v>
      </c>
      <c r="P75" s="16">
        <f>L75/L79</f>
        <v>4.9099836333878887E-3</v>
      </c>
    </row>
    <row r="76" spans="1:16">
      <c r="A76" s="11" t="s">
        <v>52</v>
      </c>
      <c r="B76" s="15">
        <v>50</v>
      </c>
      <c r="C76" s="15">
        <v>37</v>
      </c>
      <c r="D76" s="15">
        <v>81</v>
      </c>
      <c r="E76" s="15">
        <v>85</v>
      </c>
      <c r="F76" s="15">
        <v>51</v>
      </c>
      <c r="G76" s="15">
        <v>38</v>
      </c>
      <c r="H76" s="15">
        <v>119</v>
      </c>
      <c r="I76" s="15">
        <v>128</v>
      </c>
      <c r="J76" s="15">
        <v>106</v>
      </c>
      <c r="K76" s="15">
        <v>101</v>
      </c>
      <c r="L76" s="15">
        <v>118</v>
      </c>
      <c r="M76" s="14">
        <f t="shared" si="7"/>
        <v>914</v>
      </c>
      <c r="N76" s="16">
        <f>M76/M79</f>
        <v>0.17644787644787646</v>
      </c>
      <c r="O76" s="16">
        <f>M76/(M79-M67)</f>
        <v>0.17644787644787646</v>
      </c>
      <c r="P76" s="16">
        <f>L76/L79</f>
        <v>0.19312602291325695</v>
      </c>
    </row>
    <row r="77" spans="1:16">
      <c r="A77" s="11" t="s">
        <v>53</v>
      </c>
      <c r="B77" s="15">
        <v>6</v>
      </c>
      <c r="C77" s="15">
        <v>4</v>
      </c>
      <c r="D77" s="15">
        <v>4</v>
      </c>
      <c r="E77" s="15">
        <v>4</v>
      </c>
      <c r="F77" s="15">
        <v>1</v>
      </c>
      <c r="G77" s="15">
        <v>3</v>
      </c>
      <c r="H77" s="15">
        <v>11</v>
      </c>
      <c r="I77" s="15">
        <v>6</v>
      </c>
      <c r="J77" s="15">
        <v>1</v>
      </c>
      <c r="K77" s="15">
        <v>8</v>
      </c>
      <c r="L77" s="15">
        <v>5</v>
      </c>
      <c r="M77" s="14">
        <f t="shared" si="7"/>
        <v>53</v>
      </c>
      <c r="N77" s="16">
        <f>M77/M79</f>
        <v>1.0231660231660231E-2</v>
      </c>
      <c r="O77" s="16">
        <f>M77/(M79-M67)</f>
        <v>1.0231660231660231E-2</v>
      </c>
      <c r="P77" s="16">
        <f>L77/L79</f>
        <v>8.1833060556464818E-3</v>
      </c>
    </row>
    <row r="78" spans="1:16">
      <c r="A78" s="11" t="s">
        <v>54</v>
      </c>
      <c r="B78" s="15">
        <v>57</v>
      </c>
      <c r="C78" s="15">
        <v>56</v>
      </c>
      <c r="D78" s="15">
        <v>82</v>
      </c>
      <c r="E78" s="15">
        <v>79</v>
      </c>
      <c r="F78" s="15">
        <v>34</v>
      </c>
      <c r="G78" s="15">
        <v>42</v>
      </c>
      <c r="H78" s="15">
        <v>76</v>
      </c>
      <c r="I78" s="15">
        <v>98</v>
      </c>
      <c r="J78" s="15">
        <v>73</v>
      </c>
      <c r="K78" s="15">
        <v>88</v>
      </c>
      <c r="L78" s="15">
        <v>70</v>
      </c>
      <c r="M78" s="14">
        <f t="shared" si="7"/>
        <v>755</v>
      </c>
      <c r="N78" s="16">
        <f>M78/M79</f>
        <v>0.14575289575289574</v>
      </c>
      <c r="O78" s="16">
        <f>M78/(M79-M67)</f>
        <v>0.14575289575289574</v>
      </c>
      <c r="P78" s="16">
        <f>L78/L79</f>
        <v>0.11456628477905073</v>
      </c>
    </row>
    <row r="79" spans="1:16">
      <c r="A79" s="18" t="s">
        <v>24</v>
      </c>
      <c r="B79" s="18">
        <f>SUM(B62:B78)</f>
        <v>317</v>
      </c>
      <c r="C79" s="18">
        <f t="shared" ref="C79" si="8">SUM(C62:C78)</f>
        <v>296</v>
      </c>
      <c r="D79" s="18">
        <f t="shared" ref="D79" si="9">SUM(D62:D78)</f>
        <v>484</v>
      </c>
      <c r="E79" s="18">
        <f t="shared" ref="E79" si="10">SUM(E62:E78)</f>
        <v>512</v>
      </c>
      <c r="F79" s="18">
        <f t="shared" ref="F79" si="11">SUM(F62:F78)</f>
        <v>302</v>
      </c>
      <c r="G79" s="18">
        <f t="shared" ref="G79" si="12">SUM(G62:G78)</f>
        <v>256</v>
      </c>
      <c r="H79" s="18">
        <f t="shared" ref="H79" si="13">SUM(H62:H78)</f>
        <v>573</v>
      </c>
      <c r="I79" s="18">
        <f t="shared" ref="I79" si="14">SUM(I62:I78)</f>
        <v>599</v>
      </c>
      <c r="J79" s="18">
        <f t="shared" ref="J79" si="15">SUM(J62:J78)</f>
        <v>587</v>
      </c>
      <c r="K79" s="18">
        <f t="shared" ref="K79" si="16">SUM(K62:K78)</f>
        <v>643</v>
      </c>
      <c r="L79" s="18">
        <f t="shared" ref="L79" si="17">SUM(L62:L78)</f>
        <v>611</v>
      </c>
      <c r="M79" s="18">
        <f>SUM(M62:M78)</f>
        <v>5180</v>
      </c>
      <c r="N79" s="18"/>
      <c r="O79" s="18"/>
      <c r="P79" s="18"/>
    </row>
    <row r="81" spans="1:16" ht="16" thickBot="1">
      <c r="A81" s="12" t="s">
        <v>3</v>
      </c>
      <c r="B81" s="12">
        <v>2008</v>
      </c>
      <c r="C81" s="12">
        <v>2009</v>
      </c>
      <c r="D81" s="12">
        <v>2010</v>
      </c>
      <c r="E81" s="12">
        <v>2011</v>
      </c>
      <c r="F81" s="12">
        <v>2012</v>
      </c>
      <c r="G81" s="12">
        <v>2013</v>
      </c>
      <c r="H81" s="12">
        <v>2014</v>
      </c>
      <c r="I81" s="12">
        <v>2015</v>
      </c>
      <c r="J81" s="12">
        <v>2016</v>
      </c>
      <c r="K81" s="12">
        <v>2017</v>
      </c>
      <c r="L81" s="12">
        <v>2018</v>
      </c>
      <c r="M81" s="12" t="s">
        <v>24</v>
      </c>
      <c r="N81" s="12" t="s">
        <v>25</v>
      </c>
      <c r="O81" s="12" t="s">
        <v>55</v>
      </c>
      <c r="P81" s="13">
        <v>20.18</v>
      </c>
    </row>
    <row r="82" spans="1:16">
      <c r="A82" s="11" t="s">
        <v>39</v>
      </c>
      <c r="B82" s="15" t="s">
        <v>56</v>
      </c>
      <c r="C82" s="15" t="s">
        <v>56</v>
      </c>
      <c r="D82" s="15" t="s">
        <v>56</v>
      </c>
      <c r="E82" s="15" t="s">
        <v>56</v>
      </c>
      <c r="F82" s="15" t="s">
        <v>56</v>
      </c>
      <c r="G82" s="15" t="s">
        <v>56</v>
      </c>
      <c r="H82" s="15" t="s">
        <v>56</v>
      </c>
      <c r="I82" s="15" t="s">
        <v>56</v>
      </c>
      <c r="J82" s="15" t="s">
        <v>56</v>
      </c>
      <c r="K82" s="15" t="s">
        <v>56</v>
      </c>
      <c r="L82" s="15" t="s">
        <v>56</v>
      </c>
      <c r="M82" s="14">
        <f t="shared" ref="M82:M98" si="18">SUM(B82:L82)</f>
        <v>0</v>
      </c>
      <c r="N82" s="16" t="e">
        <f>M82/M99</f>
        <v>#DIV/0!</v>
      </c>
      <c r="O82" s="16" t="e">
        <f>M82/(M99-M87)</f>
        <v>#DIV/0!</v>
      </c>
      <c r="P82" s="16" t="e">
        <f>L82/L99</f>
        <v>#VALUE!</v>
      </c>
    </row>
    <row r="83" spans="1:16">
      <c r="A83" s="11" t="s">
        <v>40</v>
      </c>
      <c r="B83" s="15" t="s">
        <v>56</v>
      </c>
      <c r="C83" s="15" t="s">
        <v>56</v>
      </c>
      <c r="D83" s="15" t="s">
        <v>56</v>
      </c>
      <c r="E83" s="15" t="s">
        <v>56</v>
      </c>
      <c r="F83" s="15" t="s">
        <v>56</v>
      </c>
      <c r="G83" s="15" t="s">
        <v>56</v>
      </c>
      <c r="H83" s="15" t="s">
        <v>56</v>
      </c>
      <c r="I83" s="15" t="s">
        <v>56</v>
      </c>
      <c r="J83" s="15" t="s">
        <v>56</v>
      </c>
      <c r="K83" s="15" t="s">
        <v>56</v>
      </c>
      <c r="L83" s="15" t="s">
        <v>56</v>
      </c>
      <c r="M83" s="14">
        <f t="shared" si="18"/>
        <v>0</v>
      </c>
      <c r="N83" s="16" t="e">
        <f>M83/M99</f>
        <v>#DIV/0!</v>
      </c>
      <c r="O83" s="16" t="e">
        <f>M83/(M99-M87)</f>
        <v>#DIV/0!</v>
      </c>
      <c r="P83" s="16" t="e">
        <f>L83/L99</f>
        <v>#VALUE!</v>
      </c>
    </row>
    <row r="84" spans="1:16">
      <c r="A84" s="11" t="s">
        <v>41</v>
      </c>
      <c r="B84" s="15" t="s">
        <v>56</v>
      </c>
      <c r="C84" s="15" t="s">
        <v>56</v>
      </c>
      <c r="D84" s="15" t="s">
        <v>56</v>
      </c>
      <c r="E84" s="15" t="s">
        <v>56</v>
      </c>
      <c r="F84" s="15" t="s">
        <v>56</v>
      </c>
      <c r="G84" s="15" t="s">
        <v>56</v>
      </c>
      <c r="H84" s="15" t="s">
        <v>56</v>
      </c>
      <c r="I84" s="15" t="s">
        <v>56</v>
      </c>
      <c r="J84" s="15" t="s">
        <v>56</v>
      </c>
      <c r="K84" s="15" t="s">
        <v>56</v>
      </c>
      <c r="L84" s="15" t="s">
        <v>56</v>
      </c>
      <c r="M84" s="14">
        <f t="shared" si="18"/>
        <v>0</v>
      </c>
      <c r="N84" s="16" t="e">
        <f>M84/M99</f>
        <v>#DIV/0!</v>
      </c>
      <c r="O84" s="16" t="e">
        <f>M84/(M99-M87)</f>
        <v>#DIV/0!</v>
      </c>
      <c r="P84" s="16" t="e">
        <f>L84/L99</f>
        <v>#VALUE!</v>
      </c>
    </row>
    <row r="85" spans="1:16">
      <c r="A85" s="11" t="s">
        <v>42</v>
      </c>
      <c r="B85" s="15" t="s">
        <v>56</v>
      </c>
      <c r="C85" s="15" t="s">
        <v>56</v>
      </c>
      <c r="D85" s="15" t="s">
        <v>56</v>
      </c>
      <c r="E85" s="15" t="s">
        <v>56</v>
      </c>
      <c r="F85" s="15" t="s">
        <v>56</v>
      </c>
      <c r="G85" s="15" t="s">
        <v>56</v>
      </c>
      <c r="H85" s="15" t="s">
        <v>56</v>
      </c>
      <c r="I85" s="15" t="s">
        <v>56</v>
      </c>
      <c r="J85" s="15" t="s">
        <v>56</v>
      </c>
      <c r="K85" s="15" t="s">
        <v>56</v>
      </c>
      <c r="L85" s="15" t="s">
        <v>56</v>
      </c>
      <c r="M85" s="14">
        <f t="shared" si="18"/>
        <v>0</v>
      </c>
      <c r="N85" s="16" t="e">
        <f>M85/M99</f>
        <v>#DIV/0!</v>
      </c>
      <c r="O85" s="16" t="e">
        <f>M85/(M99-M87)</f>
        <v>#DIV/0!</v>
      </c>
      <c r="P85" s="16" t="e">
        <f>L85/L99</f>
        <v>#VALUE!</v>
      </c>
    </row>
    <row r="86" spans="1:16">
      <c r="A86" s="11" t="s">
        <v>43</v>
      </c>
      <c r="B86" s="15" t="s">
        <v>56</v>
      </c>
      <c r="C86" s="15" t="s">
        <v>56</v>
      </c>
      <c r="D86" s="15" t="s">
        <v>56</v>
      </c>
      <c r="E86" s="15" t="s">
        <v>56</v>
      </c>
      <c r="F86" s="15" t="s">
        <v>56</v>
      </c>
      <c r="G86" s="15" t="s">
        <v>56</v>
      </c>
      <c r="H86" s="15" t="s">
        <v>56</v>
      </c>
      <c r="I86" s="15" t="s">
        <v>56</v>
      </c>
      <c r="J86" s="15" t="s">
        <v>56</v>
      </c>
      <c r="K86" s="15" t="s">
        <v>56</v>
      </c>
      <c r="L86" s="15" t="s">
        <v>56</v>
      </c>
      <c r="M86" s="14">
        <f t="shared" si="18"/>
        <v>0</v>
      </c>
      <c r="N86" s="16" t="e">
        <f>M86/M99</f>
        <v>#DIV/0!</v>
      </c>
      <c r="O86" s="16" t="e">
        <f>M86/(M99-M87)</f>
        <v>#DIV/0!</v>
      </c>
      <c r="P86" s="16" t="e">
        <f>L86/L99</f>
        <v>#VALUE!</v>
      </c>
    </row>
    <row r="87" spans="1:16">
      <c r="A87" s="11" t="s">
        <v>44</v>
      </c>
      <c r="B87" s="15" t="s">
        <v>56</v>
      </c>
      <c r="C87" s="15" t="s">
        <v>56</v>
      </c>
      <c r="D87" s="15" t="s">
        <v>56</v>
      </c>
      <c r="E87" s="15" t="s">
        <v>56</v>
      </c>
      <c r="F87" s="15" t="s">
        <v>56</v>
      </c>
      <c r="G87" s="15" t="s">
        <v>56</v>
      </c>
      <c r="H87" s="15" t="s">
        <v>56</v>
      </c>
      <c r="I87" s="15" t="s">
        <v>56</v>
      </c>
      <c r="J87" s="15" t="s">
        <v>56</v>
      </c>
      <c r="K87" s="15" t="s">
        <v>56</v>
      </c>
      <c r="L87" s="15" t="s">
        <v>56</v>
      </c>
      <c r="M87" s="14">
        <f t="shared" si="18"/>
        <v>0</v>
      </c>
      <c r="N87" s="16" t="e">
        <f>M87/M99</f>
        <v>#DIV/0!</v>
      </c>
      <c r="O87" s="16" t="e">
        <f>M87/(M99-M87)</f>
        <v>#DIV/0!</v>
      </c>
      <c r="P87" s="16" t="e">
        <f>L87/L99</f>
        <v>#VALUE!</v>
      </c>
    </row>
    <row r="88" spans="1:16">
      <c r="A88" s="11" t="s">
        <v>21</v>
      </c>
      <c r="B88" s="15" t="s">
        <v>56</v>
      </c>
      <c r="C88" s="15" t="s">
        <v>56</v>
      </c>
      <c r="D88" s="15" t="s">
        <v>56</v>
      </c>
      <c r="E88" s="15" t="s">
        <v>56</v>
      </c>
      <c r="F88" s="15" t="s">
        <v>56</v>
      </c>
      <c r="G88" s="15" t="s">
        <v>56</v>
      </c>
      <c r="H88" s="15" t="s">
        <v>56</v>
      </c>
      <c r="I88" s="15" t="s">
        <v>56</v>
      </c>
      <c r="J88" s="15" t="s">
        <v>56</v>
      </c>
      <c r="K88" s="15" t="s">
        <v>56</v>
      </c>
      <c r="L88" s="15" t="s">
        <v>56</v>
      </c>
      <c r="M88" s="14">
        <f t="shared" si="18"/>
        <v>0</v>
      </c>
      <c r="N88" s="16" t="e">
        <f>M88/M99</f>
        <v>#DIV/0!</v>
      </c>
      <c r="O88" s="16" t="e">
        <f>M88/(M99-M87)</f>
        <v>#DIV/0!</v>
      </c>
      <c r="P88" s="16" t="e">
        <f>L88/L99</f>
        <v>#VALUE!</v>
      </c>
    </row>
    <row r="89" spans="1:16">
      <c r="A89" s="11" t="s">
        <v>45</v>
      </c>
      <c r="B89" s="15" t="s">
        <v>56</v>
      </c>
      <c r="C89" s="15" t="s">
        <v>56</v>
      </c>
      <c r="D89" s="15" t="s">
        <v>56</v>
      </c>
      <c r="E89" s="15" t="s">
        <v>56</v>
      </c>
      <c r="F89" s="15" t="s">
        <v>56</v>
      </c>
      <c r="G89" s="15" t="s">
        <v>56</v>
      </c>
      <c r="H89" s="15" t="s">
        <v>56</v>
      </c>
      <c r="I89" s="15" t="s">
        <v>56</v>
      </c>
      <c r="J89" s="15" t="s">
        <v>56</v>
      </c>
      <c r="K89" s="15" t="s">
        <v>56</v>
      </c>
      <c r="L89" s="15" t="s">
        <v>56</v>
      </c>
      <c r="M89" s="14">
        <f t="shared" si="18"/>
        <v>0</v>
      </c>
      <c r="N89" s="16" t="e">
        <f>M89/M99</f>
        <v>#DIV/0!</v>
      </c>
      <c r="O89" s="16" t="e">
        <f>M89/(M99-M87)</f>
        <v>#DIV/0!</v>
      </c>
      <c r="P89" s="16" t="e">
        <f>L89/L99</f>
        <v>#VALUE!</v>
      </c>
    </row>
    <row r="90" spans="1:16">
      <c r="A90" s="11" t="s">
        <v>46</v>
      </c>
      <c r="B90" s="15" t="s">
        <v>56</v>
      </c>
      <c r="C90" s="15" t="s">
        <v>56</v>
      </c>
      <c r="D90" s="15" t="s">
        <v>56</v>
      </c>
      <c r="E90" s="15" t="s">
        <v>56</v>
      </c>
      <c r="F90" s="15" t="s">
        <v>56</v>
      </c>
      <c r="G90" s="15" t="s">
        <v>56</v>
      </c>
      <c r="H90" s="15" t="s">
        <v>56</v>
      </c>
      <c r="I90" s="15" t="s">
        <v>56</v>
      </c>
      <c r="J90" s="15" t="s">
        <v>56</v>
      </c>
      <c r="K90" s="15" t="s">
        <v>56</v>
      </c>
      <c r="L90" s="15" t="s">
        <v>56</v>
      </c>
      <c r="M90" s="14">
        <f t="shared" si="18"/>
        <v>0</v>
      </c>
      <c r="N90" s="16" t="e">
        <f>M90/M99</f>
        <v>#DIV/0!</v>
      </c>
      <c r="O90" s="16" t="e">
        <f>M90/(M99-M87)</f>
        <v>#DIV/0!</v>
      </c>
      <c r="P90" s="16" t="e">
        <f>L90/L99</f>
        <v>#VALUE!</v>
      </c>
    </row>
    <row r="91" spans="1:16">
      <c r="A91" s="11" t="s">
        <v>47</v>
      </c>
      <c r="B91" s="15" t="s">
        <v>56</v>
      </c>
      <c r="C91" s="15" t="s">
        <v>56</v>
      </c>
      <c r="D91" s="15" t="s">
        <v>56</v>
      </c>
      <c r="E91" s="15" t="s">
        <v>56</v>
      </c>
      <c r="F91" s="15" t="s">
        <v>56</v>
      </c>
      <c r="G91" s="15" t="s">
        <v>56</v>
      </c>
      <c r="H91" s="15" t="s">
        <v>56</v>
      </c>
      <c r="I91" s="15" t="s">
        <v>56</v>
      </c>
      <c r="J91" s="15" t="s">
        <v>56</v>
      </c>
      <c r="K91" s="15" t="s">
        <v>56</v>
      </c>
      <c r="L91" s="15" t="s">
        <v>56</v>
      </c>
      <c r="M91" s="14">
        <f t="shared" si="18"/>
        <v>0</v>
      </c>
      <c r="N91" s="16" t="e">
        <f>M91/M99</f>
        <v>#DIV/0!</v>
      </c>
      <c r="O91" s="16" t="e">
        <f>M91/(M99-M87)</f>
        <v>#DIV/0!</v>
      </c>
      <c r="P91" s="16" t="e">
        <f>L91/L99</f>
        <v>#VALUE!</v>
      </c>
    </row>
    <row r="92" spans="1:16">
      <c r="A92" s="11" t="s">
        <v>48</v>
      </c>
      <c r="B92" s="15" t="s">
        <v>56</v>
      </c>
      <c r="C92" s="15" t="s">
        <v>56</v>
      </c>
      <c r="D92" s="15" t="s">
        <v>56</v>
      </c>
      <c r="E92" s="15" t="s">
        <v>56</v>
      </c>
      <c r="F92" s="15" t="s">
        <v>56</v>
      </c>
      <c r="G92" s="15" t="s">
        <v>56</v>
      </c>
      <c r="H92" s="15" t="s">
        <v>56</v>
      </c>
      <c r="I92" s="15" t="s">
        <v>56</v>
      </c>
      <c r="J92" s="15" t="s">
        <v>56</v>
      </c>
      <c r="K92" s="15" t="s">
        <v>56</v>
      </c>
      <c r="L92" s="15" t="s">
        <v>56</v>
      </c>
      <c r="M92" s="14">
        <f t="shared" si="18"/>
        <v>0</v>
      </c>
      <c r="N92" s="16" t="e">
        <f>M92/M99</f>
        <v>#DIV/0!</v>
      </c>
      <c r="O92" s="16" t="e">
        <f>M92/(M99-M87)</f>
        <v>#DIV/0!</v>
      </c>
      <c r="P92" s="16" t="e">
        <f>L92/L99</f>
        <v>#VALUE!</v>
      </c>
    </row>
    <row r="93" spans="1:16">
      <c r="A93" s="11" t="s">
        <v>49</v>
      </c>
      <c r="B93" s="15" t="s">
        <v>56</v>
      </c>
      <c r="C93" s="15" t="s">
        <v>56</v>
      </c>
      <c r="D93" s="15" t="s">
        <v>56</v>
      </c>
      <c r="E93" s="15" t="s">
        <v>56</v>
      </c>
      <c r="F93" s="15" t="s">
        <v>56</v>
      </c>
      <c r="G93" s="15" t="s">
        <v>56</v>
      </c>
      <c r="H93" s="15" t="s">
        <v>56</v>
      </c>
      <c r="I93" s="15" t="s">
        <v>56</v>
      </c>
      <c r="J93" s="15" t="s">
        <v>56</v>
      </c>
      <c r="K93" s="15" t="s">
        <v>56</v>
      </c>
      <c r="L93" s="15" t="s">
        <v>56</v>
      </c>
      <c r="M93" s="14">
        <f t="shared" si="18"/>
        <v>0</v>
      </c>
      <c r="N93" s="16" t="e">
        <f>M93/M99</f>
        <v>#DIV/0!</v>
      </c>
      <c r="O93" s="16" t="e">
        <f>M93/(M99-M87)</f>
        <v>#DIV/0!</v>
      </c>
      <c r="P93" s="16" t="e">
        <f>L93/L99</f>
        <v>#VALUE!</v>
      </c>
    </row>
    <row r="94" spans="1:16">
      <c r="A94" s="11" t="s">
        <v>50</v>
      </c>
      <c r="B94" s="15" t="s">
        <v>56</v>
      </c>
      <c r="C94" s="15" t="s">
        <v>56</v>
      </c>
      <c r="D94" s="15" t="s">
        <v>56</v>
      </c>
      <c r="E94" s="15" t="s">
        <v>56</v>
      </c>
      <c r="F94" s="15" t="s">
        <v>56</v>
      </c>
      <c r="G94" s="15" t="s">
        <v>56</v>
      </c>
      <c r="H94" s="15" t="s">
        <v>56</v>
      </c>
      <c r="I94" s="15" t="s">
        <v>56</v>
      </c>
      <c r="J94" s="15" t="s">
        <v>56</v>
      </c>
      <c r="K94" s="15" t="s">
        <v>56</v>
      </c>
      <c r="L94" s="15" t="s">
        <v>56</v>
      </c>
      <c r="M94" s="14">
        <f t="shared" si="18"/>
        <v>0</v>
      </c>
      <c r="N94" s="16" t="e">
        <f>M94/M99</f>
        <v>#DIV/0!</v>
      </c>
      <c r="O94" s="16" t="e">
        <f>M94/(M99-M87)</f>
        <v>#DIV/0!</v>
      </c>
      <c r="P94" s="16" t="e">
        <f>L94/L99</f>
        <v>#VALUE!</v>
      </c>
    </row>
    <row r="95" spans="1:16">
      <c r="A95" s="11" t="s">
        <v>51</v>
      </c>
      <c r="B95" s="15" t="s">
        <v>56</v>
      </c>
      <c r="C95" s="15" t="s">
        <v>56</v>
      </c>
      <c r="D95" s="15" t="s">
        <v>56</v>
      </c>
      <c r="E95" s="15" t="s">
        <v>56</v>
      </c>
      <c r="F95" s="15" t="s">
        <v>56</v>
      </c>
      <c r="G95" s="15" t="s">
        <v>56</v>
      </c>
      <c r="H95" s="15" t="s">
        <v>56</v>
      </c>
      <c r="I95" s="15" t="s">
        <v>56</v>
      </c>
      <c r="J95" s="15" t="s">
        <v>56</v>
      </c>
      <c r="K95" s="15" t="s">
        <v>56</v>
      </c>
      <c r="L95" s="15" t="s">
        <v>56</v>
      </c>
      <c r="M95" s="14">
        <f t="shared" si="18"/>
        <v>0</v>
      </c>
      <c r="N95" s="16" t="e">
        <f>M95/M99</f>
        <v>#DIV/0!</v>
      </c>
      <c r="O95" s="16" t="e">
        <f>M95/(M99-M87)</f>
        <v>#DIV/0!</v>
      </c>
      <c r="P95" s="16" t="e">
        <f>L95/L99</f>
        <v>#VALUE!</v>
      </c>
    </row>
    <row r="96" spans="1:16">
      <c r="A96" s="11" t="s">
        <v>52</v>
      </c>
      <c r="B96" s="15" t="s">
        <v>56</v>
      </c>
      <c r="C96" s="15" t="s">
        <v>56</v>
      </c>
      <c r="D96" s="15" t="s">
        <v>56</v>
      </c>
      <c r="E96" s="15" t="s">
        <v>56</v>
      </c>
      <c r="F96" s="15" t="s">
        <v>56</v>
      </c>
      <c r="G96" s="15" t="s">
        <v>56</v>
      </c>
      <c r="H96" s="15" t="s">
        <v>56</v>
      </c>
      <c r="I96" s="15" t="s">
        <v>56</v>
      </c>
      <c r="J96" s="15" t="s">
        <v>56</v>
      </c>
      <c r="K96" s="15" t="s">
        <v>56</v>
      </c>
      <c r="L96" s="15" t="s">
        <v>56</v>
      </c>
      <c r="M96" s="14">
        <f t="shared" si="18"/>
        <v>0</v>
      </c>
      <c r="N96" s="16" t="e">
        <f>M96/M99</f>
        <v>#DIV/0!</v>
      </c>
      <c r="O96" s="16" t="e">
        <f>M96/(M99-M87)</f>
        <v>#DIV/0!</v>
      </c>
      <c r="P96" s="16" t="e">
        <f>L96/L99</f>
        <v>#VALUE!</v>
      </c>
    </row>
    <row r="97" spans="1:16">
      <c r="A97" s="11" t="s">
        <v>53</v>
      </c>
      <c r="B97" s="15" t="s">
        <v>56</v>
      </c>
      <c r="C97" s="15" t="s">
        <v>56</v>
      </c>
      <c r="D97" s="15" t="s">
        <v>56</v>
      </c>
      <c r="E97" s="15" t="s">
        <v>56</v>
      </c>
      <c r="F97" s="15" t="s">
        <v>56</v>
      </c>
      <c r="G97" s="15" t="s">
        <v>56</v>
      </c>
      <c r="H97" s="15" t="s">
        <v>56</v>
      </c>
      <c r="I97" s="15" t="s">
        <v>56</v>
      </c>
      <c r="J97" s="15" t="s">
        <v>56</v>
      </c>
      <c r="K97" s="15" t="s">
        <v>56</v>
      </c>
      <c r="L97" s="15" t="s">
        <v>56</v>
      </c>
      <c r="M97" s="14">
        <f t="shared" si="18"/>
        <v>0</v>
      </c>
      <c r="N97" s="16" t="e">
        <f>M97/M99</f>
        <v>#DIV/0!</v>
      </c>
      <c r="O97" s="16" t="e">
        <f>M97/(M99-M87)</f>
        <v>#DIV/0!</v>
      </c>
      <c r="P97" s="16" t="e">
        <f>L97/L99</f>
        <v>#VALUE!</v>
      </c>
    </row>
    <row r="98" spans="1:16">
      <c r="A98" s="11" t="s">
        <v>54</v>
      </c>
      <c r="B98" s="15" t="s">
        <v>56</v>
      </c>
      <c r="C98" s="15" t="s">
        <v>56</v>
      </c>
      <c r="D98" s="15" t="s">
        <v>56</v>
      </c>
      <c r="E98" s="15" t="s">
        <v>56</v>
      </c>
      <c r="F98" s="15" t="s">
        <v>56</v>
      </c>
      <c r="G98" s="15" t="s">
        <v>56</v>
      </c>
      <c r="H98" s="15" t="s">
        <v>56</v>
      </c>
      <c r="I98" s="15" t="s">
        <v>56</v>
      </c>
      <c r="J98" s="15" t="s">
        <v>56</v>
      </c>
      <c r="K98" s="15" t="s">
        <v>56</v>
      </c>
      <c r="L98" s="15" t="s">
        <v>56</v>
      </c>
      <c r="M98" s="14">
        <f t="shared" si="18"/>
        <v>0</v>
      </c>
      <c r="N98" s="16" t="e">
        <f>M98/M99</f>
        <v>#DIV/0!</v>
      </c>
      <c r="O98" s="16" t="e">
        <f>M98/(M99-M87)</f>
        <v>#DIV/0!</v>
      </c>
      <c r="P98" s="16" t="e">
        <f>L98/L99</f>
        <v>#VALUE!</v>
      </c>
    </row>
    <row r="99" spans="1:16">
      <c r="A99" s="18" t="s">
        <v>24</v>
      </c>
      <c r="B99" s="18">
        <f>SUM(B82:B98)</f>
        <v>0</v>
      </c>
      <c r="C99" s="18">
        <f t="shared" ref="C99" si="19">SUM(C82:C98)</f>
        <v>0</v>
      </c>
      <c r="D99" s="18">
        <f t="shared" ref="D99" si="20">SUM(D82:D98)</f>
        <v>0</v>
      </c>
      <c r="E99" s="18">
        <f t="shared" ref="E99" si="21">SUM(E82:E98)</f>
        <v>0</v>
      </c>
      <c r="F99" s="18">
        <f t="shared" ref="F99" si="22">SUM(F82:F98)</f>
        <v>0</v>
      </c>
      <c r="G99" s="18">
        <f t="shared" ref="G99" si="23">SUM(G82:G98)</f>
        <v>0</v>
      </c>
      <c r="H99" s="18">
        <f t="shared" ref="H99" si="24">SUM(H82:H98)</f>
        <v>0</v>
      </c>
      <c r="I99" s="18">
        <f t="shared" ref="I99" si="25">SUM(I82:I98)</f>
        <v>0</v>
      </c>
      <c r="J99" s="18">
        <f t="shared" ref="J99" si="26">SUM(J82:J98)</f>
        <v>0</v>
      </c>
      <c r="K99" s="18">
        <f t="shared" ref="K99" si="27">SUM(K82:K98)</f>
        <v>0</v>
      </c>
      <c r="L99" s="18">
        <f t="shared" ref="L99" si="28">SUM(L82:L98)</f>
        <v>0</v>
      </c>
      <c r="M99" s="18">
        <f>SUM(M82:M98)</f>
        <v>0</v>
      </c>
      <c r="N99" s="18"/>
      <c r="O99" s="18"/>
      <c r="P99" s="18"/>
    </row>
    <row r="101" spans="1:16" ht="16" thickBot="1">
      <c r="A101" s="12" t="s">
        <v>4</v>
      </c>
      <c r="B101" s="12">
        <v>2008</v>
      </c>
      <c r="C101" s="12">
        <v>2009</v>
      </c>
      <c r="D101" s="12">
        <v>2010</v>
      </c>
      <c r="E101" s="12">
        <v>2011</v>
      </c>
      <c r="F101" s="12">
        <v>2012</v>
      </c>
      <c r="G101" s="12">
        <v>2013</v>
      </c>
      <c r="H101" s="12">
        <v>2014</v>
      </c>
      <c r="I101" s="12">
        <v>2015</v>
      </c>
      <c r="J101" s="12">
        <v>2016</v>
      </c>
      <c r="K101" s="12">
        <v>2017</v>
      </c>
      <c r="L101" s="12">
        <v>2018</v>
      </c>
      <c r="M101" s="12" t="s">
        <v>24</v>
      </c>
      <c r="N101" s="12" t="s">
        <v>25</v>
      </c>
      <c r="O101" s="12" t="s">
        <v>55</v>
      </c>
      <c r="P101" s="13">
        <v>20.18</v>
      </c>
    </row>
    <row r="102" spans="1:16">
      <c r="A102" s="11" t="s">
        <v>39</v>
      </c>
      <c r="B102" s="15">
        <v>0</v>
      </c>
      <c r="C102" s="15">
        <v>3</v>
      </c>
      <c r="D102" s="15">
        <v>5</v>
      </c>
      <c r="E102" s="15">
        <v>6</v>
      </c>
      <c r="F102" s="15">
        <v>6</v>
      </c>
      <c r="G102" s="15">
        <v>24</v>
      </c>
      <c r="H102" s="15">
        <v>18</v>
      </c>
      <c r="I102" s="15">
        <v>16</v>
      </c>
      <c r="J102" s="15">
        <v>4</v>
      </c>
      <c r="K102" s="15">
        <v>1</v>
      </c>
      <c r="L102" s="14">
        <v>7</v>
      </c>
      <c r="M102" s="14">
        <f t="shared" ref="M102:M118" si="29">SUM(B102:L102)</f>
        <v>90</v>
      </c>
      <c r="N102" s="16">
        <f>M102/M119</f>
        <v>1.0111223458038422E-2</v>
      </c>
      <c r="O102" s="16">
        <f>M102/(M119-M107)</f>
        <v>1.0111223458038422E-2</v>
      </c>
      <c r="P102" s="16">
        <f>L102/L119</f>
        <v>8.3036773428232496E-3</v>
      </c>
    </row>
    <row r="103" spans="1:16">
      <c r="A103" s="11" t="s">
        <v>40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M103" s="14">
        <f t="shared" si="29"/>
        <v>0</v>
      </c>
      <c r="N103" s="16">
        <f>M103/M119</f>
        <v>0</v>
      </c>
      <c r="O103" s="16">
        <f>M103/(M119-M107)</f>
        <v>0</v>
      </c>
      <c r="P103" s="16">
        <f>L103/L119</f>
        <v>0</v>
      </c>
    </row>
    <row r="104" spans="1:16">
      <c r="A104" s="11" t="s">
        <v>41</v>
      </c>
      <c r="B104" s="15">
        <v>14</v>
      </c>
      <c r="C104" s="15">
        <v>16</v>
      </c>
      <c r="D104" s="15">
        <v>16</v>
      </c>
      <c r="E104" s="15">
        <v>29</v>
      </c>
      <c r="F104" s="15">
        <v>40</v>
      </c>
      <c r="G104" s="15">
        <v>34</v>
      </c>
      <c r="H104" s="15">
        <v>59</v>
      </c>
      <c r="I104" s="15">
        <v>86</v>
      </c>
      <c r="J104" s="15">
        <v>35</v>
      </c>
      <c r="K104" s="15">
        <v>13</v>
      </c>
      <c r="L104" s="14">
        <v>13</v>
      </c>
      <c r="M104" s="14">
        <f t="shared" si="29"/>
        <v>355</v>
      </c>
      <c r="N104" s="16">
        <f>M104/M119</f>
        <v>3.9883159195595999E-2</v>
      </c>
      <c r="O104" s="16">
        <f>M104/(M119-M107)</f>
        <v>3.9883159195595999E-2</v>
      </c>
      <c r="P104" s="16">
        <f>L104/L119</f>
        <v>1.542111506524318E-2</v>
      </c>
    </row>
    <row r="105" spans="1:16">
      <c r="A105" s="11" t="s">
        <v>42</v>
      </c>
      <c r="B105" s="14">
        <v>0</v>
      </c>
      <c r="C105" s="14">
        <v>0</v>
      </c>
      <c r="D105" s="14">
        <v>0</v>
      </c>
      <c r="E105" s="14">
        <v>0</v>
      </c>
      <c r="F105" s="15">
        <v>0</v>
      </c>
      <c r="G105" s="15">
        <v>0</v>
      </c>
      <c r="H105" s="15">
        <v>1</v>
      </c>
      <c r="I105" s="14">
        <v>0</v>
      </c>
      <c r="J105" s="15">
        <v>0</v>
      </c>
      <c r="K105" s="14">
        <v>1</v>
      </c>
      <c r="L105" s="14">
        <v>0</v>
      </c>
      <c r="M105" s="14">
        <f t="shared" si="29"/>
        <v>2</v>
      </c>
      <c r="N105" s="16">
        <f>M105/M119</f>
        <v>2.2469385462307607E-4</v>
      </c>
      <c r="O105" s="16">
        <f>M105/(M119-M107)</f>
        <v>2.2469385462307607E-4</v>
      </c>
      <c r="P105" s="16">
        <f>L105/L119</f>
        <v>0</v>
      </c>
    </row>
    <row r="106" spans="1:16">
      <c r="A106" s="11" t="s">
        <v>43</v>
      </c>
      <c r="B106" s="15">
        <v>3</v>
      </c>
      <c r="C106" s="15">
        <v>4</v>
      </c>
      <c r="D106" s="15">
        <v>7</v>
      </c>
      <c r="E106" s="15">
        <v>4</v>
      </c>
      <c r="F106" s="15">
        <v>2</v>
      </c>
      <c r="G106" s="15">
        <v>25</v>
      </c>
      <c r="H106" s="15">
        <v>26</v>
      </c>
      <c r="I106" s="15">
        <v>24</v>
      </c>
      <c r="J106" s="15">
        <v>56</v>
      </c>
      <c r="K106" s="15">
        <v>7</v>
      </c>
      <c r="L106" s="14">
        <v>9</v>
      </c>
      <c r="M106" s="14">
        <f t="shared" si="29"/>
        <v>167</v>
      </c>
      <c r="N106" s="16">
        <f>M106/M119</f>
        <v>1.876193686102685E-2</v>
      </c>
      <c r="O106" s="16">
        <f>M106/(M119-M107)</f>
        <v>1.876193686102685E-2</v>
      </c>
      <c r="P106" s="16">
        <f>L106/L119</f>
        <v>1.0676156583629894E-2</v>
      </c>
    </row>
    <row r="107" spans="1:16">
      <c r="A107" s="11" t="s">
        <v>44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M107" s="14">
        <f t="shared" si="29"/>
        <v>0</v>
      </c>
      <c r="N107" s="16">
        <f>M107/M119</f>
        <v>0</v>
      </c>
      <c r="O107" s="16">
        <f>M107/(M119-M107)</f>
        <v>0</v>
      </c>
      <c r="P107" s="16">
        <f>L107/L119</f>
        <v>0</v>
      </c>
    </row>
    <row r="108" spans="1:16">
      <c r="A108" s="11" t="s">
        <v>21</v>
      </c>
      <c r="B108" s="17">
        <v>18</v>
      </c>
      <c r="C108" s="17">
        <v>14</v>
      </c>
      <c r="D108" s="17">
        <v>26</v>
      </c>
      <c r="E108" s="17">
        <v>26</v>
      </c>
      <c r="F108" s="17">
        <v>30</v>
      </c>
      <c r="G108" s="17">
        <v>129</v>
      </c>
      <c r="H108" s="17">
        <v>169</v>
      </c>
      <c r="I108" s="17">
        <v>103</v>
      </c>
      <c r="J108" s="15">
        <v>62</v>
      </c>
      <c r="K108" s="15">
        <v>50</v>
      </c>
      <c r="L108" s="14">
        <v>42</v>
      </c>
      <c r="M108" s="14">
        <f t="shared" si="29"/>
        <v>669</v>
      </c>
      <c r="N108" s="16">
        <f>M108/M119</f>
        <v>7.5160094371418948E-2</v>
      </c>
      <c r="O108" s="16">
        <f>M108/(M119-M107)</f>
        <v>7.5160094371418948E-2</v>
      </c>
      <c r="P108" s="16">
        <f>L108/L119</f>
        <v>4.9822064056939501E-2</v>
      </c>
    </row>
    <row r="109" spans="1:16">
      <c r="A109" s="11" t="s">
        <v>45</v>
      </c>
      <c r="B109" s="14">
        <v>0</v>
      </c>
      <c r="C109" s="14">
        <v>0</v>
      </c>
      <c r="D109" s="15">
        <v>0</v>
      </c>
      <c r="E109" s="15">
        <v>1</v>
      </c>
      <c r="F109" s="15">
        <v>7</v>
      </c>
      <c r="G109" s="15">
        <v>12</v>
      </c>
      <c r="H109" s="15">
        <v>3</v>
      </c>
      <c r="I109" s="15">
        <v>7</v>
      </c>
      <c r="J109" s="15">
        <v>1</v>
      </c>
      <c r="K109" s="15">
        <v>4</v>
      </c>
      <c r="L109" s="14">
        <v>2</v>
      </c>
      <c r="M109" s="14">
        <f t="shared" si="29"/>
        <v>37</v>
      </c>
      <c r="N109" s="16">
        <f>M109/M119</f>
        <v>4.1568363105269068E-3</v>
      </c>
      <c r="O109" s="16">
        <f>M109/(M119-M107)</f>
        <v>4.1568363105269068E-3</v>
      </c>
      <c r="P109" s="16">
        <f>L109/L119</f>
        <v>2.3724792408066431E-3</v>
      </c>
    </row>
    <row r="110" spans="1:16">
      <c r="A110" s="11" t="s">
        <v>46</v>
      </c>
      <c r="B110" s="17">
        <v>18</v>
      </c>
      <c r="C110" s="17">
        <v>18</v>
      </c>
      <c r="D110" s="17">
        <v>23</v>
      </c>
      <c r="E110" s="17">
        <v>53</v>
      </c>
      <c r="F110" s="17">
        <v>103</v>
      </c>
      <c r="G110" s="17">
        <v>161</v>
      </c>
      <c r="H110" s="17">
        <v>470</v>
      </c>
      <c r="I110" s="17">
        <v>625</v>
      </c>
      <c r="J110" s="17">
        <v>793</v>
      </c>
      <c r="K110" s="17">
        <v>407</v>
      </c>
      <c r="L110" s="14">
        <v>458</v>
      </c>
      <c r="M110" s="14">
        <f t="shared" si="29"/>
        <v>3129</v>
      </c>
      <c r="N110" s="16">
        <f>M110/M119</f>
        <v>0.35153353555780248</v>
      </c>
      <c r="O110" s="16">
        <f>M110/(M119-M107)</f>
        <v>0.35153353555780248</v>
      </c>
      <c r="P110" s="16">
        <f>L110/L119</f>
        <v>0.54329774614472126</v>
      </c>
    </row>
    <row r="111" spans="1:16">
      <c r="A111" s="11" t="s">
        <v>47</v>
      </c>
      <c r="B111" s="15">
        <v>8</v>
      </c>
      <c r="C111" s="15">
        <v>5</v>
      </c>
      <c r="D111" s="15">
        <v>30</v>
      </c>
      <c r="E111" s="15">
        <v>22</v>
      </c>
      <c r="F111" s="15">
        <v>20</v>
      </c>
      <c r="G111" s="15">
        <v>16</v>
      </c>
      <c r="H111" s="15">
        <v>34</v>
      </c>
      <c r="I111" s="15">
        <v>17</v>
      </c>
      <c r="J111" s="15">
        <v>9</v>
      </c>
      <c r="K111" s="15">
        <v>5</v>
      </c>
      <c r="L111" s="14">
        <v>1</v>
      </c>
      <c r="M111" s="14">
        <f t="shared" si="29"/>
        <v>167</v>
      </c>
      <c r="N111" s="16">
        <f>M111/M119</f>
        <v>1.876193686102685E-2</v>
      </c>
      <c r="O111" s="16">
        <f>M111/(M119-M107)</f>
        <v>1.876193686102685E-2</v>
      </c>
      <c r="P111" s="16">
        <f>L111/L119</f>
        <v>1.1862396204033216E-3</v>
      </c>
    </row>
    <row r="112" spans="1:16">
      <c r="A112" s="11" t="s">
        <v>48</v>
      </c>
      <c r="B112" s="15">
        <v>54</v>
      </c>
      <c r="C112" s="15">
        <v>31</v>
      </c>
      <c r="D112" s="17">
        <v>34</v>
      </c>
      <c r="E112" s="15">
        <v>40</v>
      </c>
      <c r="F112" s="17">
        <v>63</v>
      </c>
      <c r="G112" s="17">
        <v>191</v>
      </c>
      <c r="H112" s="17">
        <v>342</v>
      </c>
      <c r="I112" s="17">
        <v>301</v>
      </c>
      <c r="J112" s="17">
        <v>270</v>
      </c>
      <c r="K112" s="17">
        <v>106</v>
      </c>
      <c r="L112" s="14">
        <v>111</v>
      </c>
      <c r="M112" s="14">
        <f t="shared" si="29"/>
        <v>1543</v>
      </c>
      <c r="N112" s="16">
        <f>M112/M119</f>
        <v>0.17335130884170319</v>
      </c>
      <c r="O112" s="16">
        <f>M112/(M119-M107)</f>
        <v>0.17335130884170319</v>
      </c>
      <c r="P112" s="16">
        <f>L112/L119</f>
        <v>0.13167259786476868</v>
      </c>
    </row>
    <row r="113" spans="1:16">
      <c r="A113" s="11" t="s">
        <v>49</v>
      </c>
      <c r="B113" s="15">
        <v>82</v>
      </c>
      <c r="C113" s="17">
        <v>46</v>
      </c>
      <c r="D113" s="17">
        <v>47</v>
      </c>
      <c r="E113" s="17">
        <v>52</v>
      </c>
      <c r="F113" s="17">
        <v>74</v>
      </c>
      <c r="G113" s="15">
        <v>112</v>
      </c>
      <c r="H113" s="15">
        <v>151</v>
      </c>
      <c r="I113" s="15">
        <v>187</v>
      </c>
      <c r="J113" s="15">
        <v>129</v>
      </c>
      <c r="K113" s="15">
        <v>58</v>
      </c>
      <c r="L113" s="14">
        <v>61</v>
      </c>
      <c r="M113" s="14">
        <f t="shared" si="29"/>
        <v>999</v>
      </c>
      <c r="N113" s="16">
        <f>M113/M119</f>
        <v>0.1122345803842265</v>
      </c>
      <c r="O113" s="16">
        <f>M113/(M119-M107)</f>
        <v>0.1122345803842265</v>
      </c>
      <c r="P113" s="16">
        <f>L113/L119</f>
        <v>7.2360616844602613E-2</v>
      </c>
    </row>
    <row r="114" spans="1:16">
      <c r="A114" s="11" t="s">
        <v>50</v>
      </c>
      <c r="B114" s="15">
        <v>0</v>
      </c>
      <c r="C114" s="15">
        <v>0</v>
      </c>
      <c r="D114" s="15">
        <v>0</v>
      </c>
      <c r="E114" s="15">
        <v>1</v>
      </c>
      <c r="F114" s="15">
        <v>0</v>
      </c>
      <c r="G114" s="15">
        <v>6</v>
      </c>
      <c r="H114" s="15">
        <v>9</v>
      </c>
      <c r="I114" s="15">
        <v>3</v>
      </c>
      <c r="J114" s="15">
        <v>8</v>
      </c>
      <c r="K114" s="15">
        <v>4</v>
      </c>
      <c r="L114" s="14">
        <v>6</v>
      </c>
      <c r="M114" s="14">
        <f t="shared" si="29"/>
        <v>37</v>
      </c>
      <c r="N114" s="16">
        <f>M114/M119</f>
        <v>4.1568363105269068E-3</v>
      </c>
      <c r="O114" s="16">
        <f>M114/(M119-M107)</f>
        <v>4.1568363105269068E-3</v>
      </c>
      <c r="P114" s="16">
        <f>L114/L119</f>
        <v>7.1174377224199285E-3</v>
      </c>
    </row>
    <row r="115" spans="1:16">
      <c r="A115" s="11" t="s">
        <v>51</v>
      </c>
      <c r="B115" s="15">
        <v>9</v>
      </c>
      <c r="C115" s="15">
        <v>6</v>
      </c>
      <c r="D115" s="15">
        <v>3</v>
      </c>
      <c r="E115" s="15">
        <v>3</v>
      </c>
      <c r="F115" s="15">
        <v>4</v>
      </c>
      <c r="G115" s="15">
        <v>3</v>
      </c>
      <c r="H115" s="15">
        <v>6</v>
      </c>
      <c r="I115" s="15">
        <v>10</v>
      </c>
      <c r="J115" s="15">
        <v>15</v>
      </c>
      <c r="K115" s="15">
        <v>4</v>
      </c>
      <c r="L115" s="14">
        <v>5</v>
      </c>
      <c r="M115" s="14">
        <f t="shared" si="29"/>
        <v>68</v>
      </c>
      <c r="N115" s="16">
        <f>M115/M119</f>
        <v>7.6395910571845863E-3</v>
      </c>
      <c r="O115" s="16">
        <f>M115/(M119-M107)</f>
        <v>7.6395910571845863E-3</v>
      </c>
      <c r="P115" s="16">
        <f>L115/L119</f>
        <v>5.9311981020166073E-3</v>
      </c>
    </row>
    <row r="116" spans="1:16">
      <c r="A116" s="11" t="s">
        <v>52</v>
      </c>
      <c r="B116" s="17">
        <v>27</v>
      </c>
      <c r="C116" s="17">
        <v>36</v>
      </c>
      <c r="D116" s="17">
        <v>58</v>
      </c>
      <c r="E116" s="17">
        <v>70</v>
      </c>
      <c r="F116" s="17">
        <v>47</v>
      </c>
      <c r="G116" s="17">
        <v>170</v>
      </c>
      <c r="H116" s="17">
        <v>249</v>
      </c>
      <c r="I116" s="17">
        <v>195</v>
      </c>
      <c r="J116" s="17">
        <v>114</v>
      </c>
      <c r="K116" s="17">
        <v>106</v>
      </c>
      <c r="L116" s="14">
        <v>87</v>
      </c>
      <c r="M116" s="14">
        <f t="shared" si="29"/>
        <v>1159</v>
      </c>
      <c r="N116" s="16">
        <f>M116/M119</f>
        <v>0.13021008875407258</v>
      </c>
      <c r="O116" s="16">
        <f>M116/(M119-M107)</f>
        <v>0.13021008875407258</v>
      </c>
      <c r="P116" s="16">
        <f>L116/L119</f>
        <v>0.10320284697508897</v>
      </c>
    </row>
    <row r="117" spans="1:16">
      <c r="A117" s="11" t="s">
        <v>53</v>
      </c>
      <c r="B117" s="15">
        <v>2</v>
      </c>
      <c r="C117" s="15">
        <v>0</v>
      </c>
      <c r="D117" s="15">
        <v>1</v>
      </c>
      <c r="E117" s="15">
        <v>1</v>
      </c>
      <c r="F117" s="15">
        <v>1</v>
      </c>
      <c r="G117" s="15">
        <v>6</v>
      </c>
      <c r="H117" s="15">
        <v>11</v>
      </c>
      <c r="I117" s="15">
        <v>3</v>
      </c>
      <c r="J117" s="15">
        <v>3</v>
      </c>
      <c r="K117" s="15">
        <v>0</v>
      </c>
      <c r="L117" s="14">
        <v>2</v>
      </c>
      <c r="M117" s="14">
        <f t="shared" si="29"/>
        <v>30</v>
      </c>
      <c r="N117" s="16">
        <f>M117/M119</f>
        <v>3.370407819346141E-3</v>
      </c>
      <c r="O117" s="16">
        <f>M117/(M119-M107)</f>
        <v>3.370407819346141E-3</v>
      </c>
      <c r="P117" s="16">
        <f>L117/L119</f>
        <v>2.3724792408066431E-3</v>
      </c>
    </row>
    <row r="118" spans="1:16">
      <c r="A118" s="11" t="s">
        <v>54</v>
      </c>
      <c r="B118" s="15">
        <v>29</v>
      </c>
      <c r="C118" s="15">
        <v>21</v>
      </c>
      <c r="D118" s="15">
        <v>26</v>
      </c>
      <c r="E118" s="15">
        <v>36</v>
      </c>
      <c r="F118" s="15">
        <v>23</v>
      </c>
      <c r="G118" s="15">
        <v>43</v>
      </c>
      <c r="H118" s="15">
        <v>84</v>
      </c>
      <c r="I118" s="15">
        <v>54</v>
      </c>
      <c r="J118" s="15">
        <v>60</v>
      </c>
      <c r="K118" s="15">
        <v>34</v>
      </c>
      <c r="L118" s="14">
        <v>39</v>
      </c>
      <c r="M118" s="14">
        <f t="shared" si="29"/>
        <v>449</v>
      </c>
      <c r="N118" s="16">
        <f>M118/M119</f>
        <v>5.0443770362880579E-2</v>
      </c>
      <c r="O118" s="16">
        <f>M118/(M119-M107)</f>
        <v>5.0443770362880579E-2</v>
      </c>
      <c r="P118" s="16">
        <f>L118/L119</f>
        <v>4.6263345195729534E-2</v>
      </c>
    </row>
    <row r="119" spans="1:16">
      <c r="A119" s="18" t="s">
        <v>24</v>
      </c>
      <c r="B119" s="18">
        <f>SUM(B102:B118)</f>
        <v>264</v>
      </c>
      <c r="C119" s="18">
        <f t="shared" ref="C119" si="30">SUM(C102:C118)</f>
        <v>200</v>
      </c>
      <c r="D119" s="18">
        <f t="shared" ref="D119" si="31">SUM(D102:D118)</f>
        <v>276</v>
      </c>
      <c r="E119" s="18">
        <f t="shared" ref="E119" si="32">SUM(E102:E118)</f>
        <v>344</v>
      </c>
      <c r="F119" s="18">
        <f t="shared" ref="F119" si="33">SUM(F102:F118)</f>
        <v>420</v>
      </c>
      <c r="G119" s="18">
        <f t="shared" ref="G119" si="34">SUM(G102:G118)</f>
        <v>932</v>
      </c>
      <c r="H119" s="18">
        <f t="shared" ref="H119" si="35">SUM(H102:H118)</f>
        <v>1632</v>
      </c>
      <c r="I119" s="18">
        <f t="shared" ref="I119" si="36">SUM(I102:I118)</f>
        <v>1631</v>
      </c>
      <c r="J119" s="18">
        <f t="shared" ref="J119" si="37">SUM(J102:J118)</f>
        <v>1559</v>
      </c>
      <c r="K119" s="18">
        <f t="shared" ref="K119" si="38">SUM(K102:K118)</f>
        <v>800</v>
      </c>
      <c r="L119" s="18">
        <f t="shared" ref="L119" si="39">SUM(L102:L118)</f>
        <v>843</v>
      </c>
      <c r="M119" s="18">
        <f>SUM(M102:M118)</f>
        <v>8901</v>
      </c>
      <c r="N119" s="18"/>
      <c r="O119" s="18"/>
      <c r="P119" s="18"/>
    </row>
    <row r="121" spans="1:16" ht="16" thickBot="1">
      <c r="A121" s="12" t="s">
        <v>5</v>
      </c>
      <c r="B121" s="12">
        <v>2008</v>
      </c>
      <c r="C121" s="12">
        <v>2009</v>
      </c>
      <c r="D121" s="12">
        <v>2010</v>
      </c>
      <c r="E121" s="12">
        <v>2011</v>
      </c>
      <c r="F121" s="12">
        <v>2012</v>
      </c>
      <c r="G121" s="12">
        <v>2013</v>
      </c>
      <c r="H121" s="12">
        <v>2014</v>
      </c>
      <c r="I121" s="12">
        <v>2015</v>
      </c>
      <c r="J121" s="12">
        <v>2016</v>
      </c>
      <c r="K121" s="12">
        <v>2017</v>
      </c>
      <c r="L121" s="12">
        <v>2018</v>
      </c>
      <c r="M121" s="12" t="s">
        <v>24</v>
      </c>
      <c r="N121" s="12" t="s">
        <v>25</v>
      </c>
      <c r="O121" s="12" t="s">
        <v>55</v>
      </c>
      <c r="P121" s="13">
        <v>20.18</v>
      </c>
    </row>
    <row r="122" spans="1:16">
      <c r="A122" s="11" t="s">
        <v>39</v>
      </c>
      <c r="B122" s="15" t="s">
        <v>56</v>
      </c>
      <c r="C122" s="15" t="s">
        <v>56</v>
      </c>
      <c r="D122" s="15" t="s">
        <v>56</v>
      </c>
      <c r="E122" s="15" t="s">
        <v>56</v>
      </c>
      <c r="F122" s="15" t="s">
        <v>56</v>
      </c>
      <c r="G122" s="15" t="s">
        <v>56</v>
      </c>
      <c r="H122" s="15" t="s">
        <v>56</v>
      </c>
      <c r="I122" s="15" t="s">
        <v>56</v>
      </c>
      <c r="J122" s="15" t="s">
        <v>56</v>
      </c>
      <c r="K122" s="15" t="s">
        <v>56</v>
      </c>
      <c r="L122" s="15" t="s">
        <v>56</v>
      </c>
      <c r="M122" s="14">
        <f t="shared" ref="M122:M138" si="40">SUM(B122:L122)</f>
        <v>0</v>
      </c>
      <c r="N122" s="16" t="e">
        <f>M122/M139</f>
        <v>#DIV/0!</v>
      </c>
      <c r="O122" s="16" t="e">
        <f>M122/(M139-M127)</f>
        <v>#DIV/0!</v>
      </c>
      <c r="P122" s="16" t="e">
        <f>L122/L139</f>
        <v>#VALUE!</v>
      </c>
    </row>
    <row r="123" spans="1:16">
      <c r="A123" s="11" t="s">
        <v>40</v>
      </c>
      <c r="B123" s="15" t="s">
        <v>56</v>
      </c>
      <c r="C123" s="15" t="s">
        <v>56</v>
      </c>
      <c r="D123" s="15" t="s">
        <v>56</v>
      </c>
      <c r="E123" s="15" t="s">
        <v>56</v>
      </c>
      <c r="F123" s="15" t="s">
        <v>56</v>
      </c>
      <c r="G123" s="15" t="s">
        <v>56</v>
      </c>
      <c r="H123" s="15" t="s">
        <v>56</v>
      </c>
      <c r="I123" s="15" t="s">
        <v>56</v>
      </c>
      <c r="J123" s="15" t="s">
        <v>56</v>
      </c>
      <c r="K123" s="15" t="s">
        <v>56</v>
      </c>
      <c r="L123" s="15" t="s">
        <v>56</v>
      </c>
      <c r="M123" s="14">
        <f t="shared" si="40"/>
        <v>0</v>
      </c>
      <c r="N123" s="16" t="e">
        <f>M123/M139</f>
        <v>#DIV/0!</v>
      </c>
      <c r="O123" s="16" t="e">
        <f>M123/(M139-M127)</f>
        <v>#DIV/0!</v>
      </c>
      <c r="P123" s="16" t="e">
        <f>L123/L139</f>
        <v>#VALUE!</v>
      </c>
    </row>
    <row r="124" spans="1:16">
      <c r="A124" s="11" t="s">
        <v>41</v>
      </c>
      <c r="B124" s="15" t="s">
        <v>56</v>
      </c>
      <c r="C124" s="15" t="s">
        <v>56</v>
      </c>
      <c r="D124" s="15" t="s">
        <v>56</v>
      </c>
      <c r="E124" s="15" t="s">
        <v>56</v>
      </c>
      <c r="F124" s="15" t="s">
        <v>56</v>
      </c>
      <c r="G124" s="15" t="s">
        <v>56</v>
      </c>
      <c r="H124" s="15" t="s">
        <v>56</v>
      </c>
      <c r="I124" s="15" t="s">
        <v>56</v>
      </c>
      <c r="J124" s="15" t="s">
        <v>56</v>
      </c>
      <c r="K124" s="15" t="s">
        <v>56</v>
      </c>
      <c r="L124" s="15" t="s">
        <v>56</v>
      </c>
      <c r="M124" s="14">
        <f t="shared" si="40"/>
        <v>0</v>
      </c>
      <c r="N124" s="16" t="e">
        <f>M124/M139</f>
        <v>#DIV/0!</v>
      </c>
      <c r="O124" s="16" t="e">
        <f>M124/(M139-M127)</f>
        <v>#DIV/0!</v>
      </c>
      <c r="P124" s="16" t="e">
        <f>L124/L139</f>
        <v>#VALUE!</v>
      </c>
    </row>
    <row r="125" spans="1:16">
      <c r="A125" s="11" t="s">
        <v>42</v>
      </c>
      <c r="B125" s="15" t="s">
        <v>56</v>
      </c>
      <c r="C125" s="15" t="s">
        <v>56</v>
      </c>
      <c r="D125" s="15" t="s">
        <v>56</v>
      </c>
      <c r="E125" s="15" t="s">
        <v>56</v>
      </c>
      <c r="F125" s="15" t="s">
        <v>56</v>
      </c>
      <c r="G125" s="15" t="s">
        <v>56</v>
      </c>
      <c r="H125" s="15" t="s">
        <v>56</v>
      </c>
      <c r="I125" s="15" t="s">
        <v>56</v>
      </c>
      <c r="J125" s="15" t="s">
        <v>56</v>
      </c>
      <c r="K125" s="15" t="s">
        <v>56</v>
      </c>
      <c r="L125" s="15" t="s">
        <v>56</v>
      </c>
      <c r="M125" s="14">
        <f t="shared" si="40"/>
        <v>0</v>
      </c>
      <c r="N125" s="16" t="e">
        <f>M125/M139</f>
        <v>#DIV/0!</v>
      </c>
      <c r="O125" s="16" t="e">
        <f>M125/(M139-M127)</f>
        <v>#DIV/0!</v>
      </c>
      <c r="P125" s="16" t="e">
        <f>L125/L139</f>
        <v>#VALUE!</v>
      </c>
    </row>
    <row r="126" spans="1:16">
      <c r="A126" s="11" t="s">
        <v>43</v>
      </c>
      <c r="B126" s="15" t="s">
        <v>56</v>
      </c>
      <c r="C126" s="15" t="s">
        <v>56</v>
      </c>
      <c r="D126" s="15" t="s">
        <v>56</v>
      </c>
      <c r="E126" s="15" t="s">
        <v>56</v>
      </c>
      <c r="F126" s="15" t="s">
        <v>56</v>
      </c>
      <c r="G126" s="15" t="s">
        <v>56</v>
      </c>
      <c r="H126" s="15" t="s">
        <v>56</v>
      </c>
      <c r="I126" s="15" t="s">
        <v>56</v>
      </c>
      <c r="J126" s="15" t="s">
        <v>56</v>
      </c>
      <c r="K126" s="15" t="s">
        <v>56</v>
      </c>
      <c r="L126" s="15" t="s">
        <v>56</v>
      </c>
      <c r="M126" s="14">
        <f t="shared" si="40"/>
        <v>0</v>
      </c>
      <c r="N126" s="16" t="e">
        <f>M126/M139</f>
        <v>#DIV/0!</v>
      </c>
      <c r="O126" s="16" t="e">
        <f>M126/(M139-M127)</f>
        <v>#DIV/0!</v>
      </c>
      <c r="P126" s="16" t="e">
        <f>L126/L139</f>
        <v>#VALUE!</v>
      </c>
    </row>
    <row r="127" spans="1:16">
      <c r="A127" s="11" t="s">
        <v>44</v>
      </c>
      <c r="B127" s="15" t="s">
        <v>56</v>
      </c>
      <c r="C127" s="15" t="s">
        <v>56</v>
      </c>
      <c r="D127" s="15" t="s">
        <v>56</v>
      </c>
      <c r="E127" s="15" t="s">
        <v>56</v>
      </c>
      <c r="F127" s="15" t="s">
        <v>56</v>
      </c>
      <c r="G127" s="15" t="s">
        <v>56</v>
      </c>
      <c r="H127" s="15" t="s">
        <v>56</v>
      </c>
      <c r="I127" s="15" t="s">
        <v>56</v>
      </c>
      <c r="J127" s="15" t="s">
        <v>56</v>
      </c>
      <c r="K127" s="15" t="s">
        <v>56</v>
      </c>
      <c r="L127" s="15" t="s">
        <v>56</v>
      </c>
      <c r="M127" s="14">
        <f t="shared" si="40"/>
        <v>0</v>
      </c>
      <c r="N127" s="16" t="e">
        <f>M127/M139</f>
        <v>#DIV/0!</v>
      </c>
      <c r="O127" s="16" t="e">
        <f>M127/(M139-M127)</f>
        <v>#DIV/0!</v>
      </c>
      <c r="P127" s="16" t="e">
        <f>L127/L139</f>
        <v>#VALUE!</v>
      </c>
    </row>
    <row r="128" spans="1:16">
      <c r="A128" s="11" t="s">
        <v>21</v>
      </c>
      <c r="B128" s="15" t="s">
        <v>56</v>
      </c>
      <c r="C128" s="15" t="s">
        <v>56</v>
      </c>
      <c r="D128" s="15" t="s">
        <v>56</v>
      </c>
      <c r="E128" s="15" t="s">
        <v>56</v>
      </c>
      <c r="F128" s="15" t="s">
        <v>56</v>
      </c>
      <c r="G128" s="15" t="s">
        <v>56</v>
      </c>
      <c r="H128" s="15" t="s">
        <v>56</v>
      </c>
      <c r="I128" s="15" t="s">
        <v>56</v>
      </c>
      <c r="J128" s="15" t="s">
        <v>56</v>
      </c>
      <c r="K128" s="15" t="s">
        <v>56</v>
      </c>
      <c r="L128" s="15" t="s">
        <v>56</v>
      </c>
      <c r="M128" s="14">
        <f t="shared" si="40"/>
        <v>0</v>
      </c>
      <c r="N128" s="16" t="e">
        <f>M128/M139</f>
        <v>#DIV/0!</v>
      </c>
      <c r="O128" s="16" t="e">
        <f>M128/(M139-M127)</f>
        <v>#DIV/0!</v>
      </c>
      <c r="P128" s="16" t="e">
        <f>L128/L139</f>
        <v>#VALUE!</v>
      </c>
    </row>
    <row r="129" spans="1:16">
      <c r="A129" s="11" t="s">
        <v>45</v>
      </c>
      <c r="B129" s="15" t="s">
        <v>56</v>
      </c>
      <c r="C129" s="15" t="s">
        <v>56</v>
      </c>
      <c r="D129" s="15" t="s">
        <v>56</v>
      </c>
      <c r="E129" s="15" t="s">
        <v>56</v>
      </c>
      <c r="F129" s="15" t="s">
        <v>56</v>
      </c>
      <c r="G129" s="15" t="s">
        <v>56</v>
      </c>
      <c r="H129" s="15" t="s">
        <v>56</v>
      </c>
      <c r="I129" s="15" t="s">
        <v>56</v>
      </c>
      <c r="J129" s="15" t="s">
        <v>56</v>
      </c>
      <c r="K129" s="15" t="s">
        <v>56</v>
      </c>
      <c r="L129" s="15" t="s">
        <v>56</v>
      </c>
      <c r="M129" s="14">
        <f t="shared" si="40"/>
        <v>0</v>
      </c>
      <c r="N129" s="16" t="e">
        <f>M129/M139</f>
        <v>#DIV/0!</v>
      </c>
      <c r="O129" s="16" t="e">
        <f>M129/(M139-M127)</f>
        <v>#DIV/0!</v>
      </c>
      <c r="P129" s="16" t="e">
        <f>L129/L139</f>
        <v>#VALUE!</v>
      </c>
    </row>
    <row r="130" spans="1:16">
      <c r="A130" s="11" t="s">
        <v>46</v>
      </c>
      <c r="B130" s="15" t="s">
        <v>56</v>
      </c>
      <c r="C130" s="15" t="s">
        <v>56</v>
      </c>
      <c r="D130" s="15" t="s">
        <v>56</v>
      </c>
      <c r="E130" s="15" t="s">
        <v>56</v>
      </c>
      <c r="F130" s="15" t="s">
        <v>56</v>
      </c>
      <c r="G130" s="15" t="s">
        <v>56</v>
      </c>
      <c r="H130" s="15" t="s">
        <v>56</v>
      </c>
      <c r="I130" s="15" t="s">
        <v>56</v>
      </c>
      <c r="J130" s="15" t="s">
        <v>56</v>
      </c>
      <c r="K130" s="15" t="s">
        <v>56</v>
      </c>
      <c r="L130" s="15" t="s">
        <v>56</v>
      </c>
      <c r="M130" s="14">
        <f t="shared" si="40"/>
        <v>0</v>
      </c>
      <c r="N130" s="16" t="e">
        <f>M130/M139</f>
        <v>#DIV/0!</v>
      </c>
      <c r="O130" s="16" t="e">
        <f>M130/(M139-M127)</f>
        <v>#DIV/0!</v>
      </c>
      <c r="P130" s="16" t="e">
        <f>L130/L139</f>
        <v>#VALUE!</v>
      </c>
    </row>
    <row r="131" spans="1:16">
      <c r="A131" s="11" t="s">
        <v>47</v>
      </c>
      <c r="B131" s="15" t="s">
        <v>56</v>
      </c>
      <c r="C131" s="15" t="s">
        <v>56</v>
      </c>
      <c r="D131" s="15" t="s">
        <v>56</v>
      </c>
      <c r="E131" s="15" t="s">
        <v>56</v>
      </c>
      <c r="F131" s="15" t="s">
        <v>56</v>
      </c>
      <c r="G131" s="15" t="s">
        <v>56</v>
      </c>
      <c r="H131" s="15" t="s">
        <v>56</v>
      </c>
      <c r="I131" s="15" t="s">
        <v>56</v>
      </c>
      <c r="J131" s="15" t="s">
        <v>56</v>
      </c>
      <c r="K131" s="15" t="s">
        <v>56</v>
      </c>
      <c r="L131" s="15" t="s">
        <v>56</v>
      </c>
      <c r="M131" s="14">
        <f t="shared" si="40"/>
        <v>0</v>
      </c>
      <c r="N131" s="16" t="e">
        <f>M131/M139</f>
        <v>#DIV/0!</v>
      </c>
      <c r="O131" s="16" t="e">
        <f>M131/(M139-M127)</f>
        <v>#DIV/0!</v>
      </c>
      <c r="P131" s="16" t="e">
        <f>L131/L139</f>
        <v>#VALUE!</v>
      </c>
    </row>
    <row r="132" spans="1:16">
      <c r="A132" s="11" t="s">
        <v>48</v>
      </c>
      <c r="B132" s="15" t="s">
        <v>56</v>
      </c>
      <c r="C132" s="15" t="s">
        <v>56</v>
      </c>
      <c r="D132" s="15" t="s">
        <v>56</v>
      </c>
      <c r="E132" s="15" t="s">
        <v>56</v>
      </c>
      <c r="F132" s="15" t="s">
        <v>56</v>
      </c>
      <c r="G132" s="15" t="s">
        <v>56</v>
      </c>
      <c r="H132" s="15" t="s">
        <v>56</v>
      </c>
      <c r="I132" s="15" t="s">
        <v>56</v>
      </c>
      <c r="J132" s="15" t="s">
        <v>56</v>
      </c>
      <c r="K132" s="15" t="s">
        <v>56</v>
      </c>
      <c r="L132" s="15" t="s">
        <v>56</v>
      </c>
      <c r="M132" s="14">
        <f t="shared" si="40"/>
        <v>0</v>
      </c>
      <c r="N132" s="16" t="e">
        <f>M132/M139</f>
        <v>#DIV/0!</v>
      </c>
      <c r="O132" s="16" t="e">
        <f>M132/(M139-M127)</f>
        <v>#DIV/0!</v>
      </c>
      <c r="P132" s="16" t="e">
        <f>L132/L139</f>
        <v>#VALUE!</v>
      </c>
    </row>
    <row r="133" spans="1:16">
      <c r="A133" s="11" t="s">
        <v>49</v>
      </c>
      <c r="B133" s="15" t="s">
        <v>56</v>
      </c>
      <c r="C133" s="15" t="s">
        <v>56</v>
      </c>
      <c r="D133" s="15" t="s">
        <v>56</v>
      </c>
      <c r="E133" s="15" t="s">
        <v>56</v>
      </c>
      <c r="F133" s="15" t="s">
        <v>56</v>
      </c>
      <c r="G133" s="15" t="s">
        <v>56</v>
      </c>
      <c r="H133" s="15" t="s">
        <v>56</v>
      </c>
      <c r="I133" s="15" t="s">
        <v>56</v>
      </c>
      <c r="J133" s="15" t="s">
        <v>56</v>
      </c>
      <c r="K133" s="15" t="s">
        <v>56</v>
      </c>
      <c r="L133" s="15" t="s">
        <v>56</v>
      </c>
      <c r="M133" s="14">
        <f t="shared" si="40"/>
        <v>0</v>
      </c>
      <c r="N133" s="16" t="e">
        <f>M133/M139</f>
        <v>#DIV/0!</v>
      </c>
      <c r="O133" s="16" t="e">
        <f>M133/(M139-M127)</f>
        <v>#DIV/0!</v>
      </c>
      <c r="P133" s="16" t="e">
        <f>L133/L139</f>
        <v>#VALUE!</v>
      </c>
    </row>
    <row r="134" spans="1:16">
      <c r="A134" s="11" t="s">
        <v>50</v>
      </c>
      <c r="B134" s="15" t="s">
        <v>56</v>
      </c>
      <c r="C134" s="15" t="s">
        <v>56</v>
      </c>
      <c r="D134" s="15" t="s">
        <v>56</v>
      </c>
      <c r="E134" s="15" t="s">
        <v>56</v>
      </c>
      <c r="F134" s="15" t="s">
        <v>56</v>
      </c>
      <c r="G134" s="15" t="s">
        <v>56</v>
      </c>
      <c r="H134" s="15" t="s">
        <v>56</v>
      </c>
      <c r="I134" s="15" t="s">
        <v>56</v>
      </c>
      <c r="J134" s="15" t="s">
        <v>56</v>
      </c>
      <c r="K134" s="15" t="s">
        <v>56</v>
      </c>
      <c r="L134" s="15" t="s">
        <v>56</v>
      </c>
      <c r="M134" s="14">
        <f t="shared" si="40"/>
        <v>0</v>
      </c>
      <c r="N134" s="16" t="e">
        <f>M134/M139</f>
        <v>#DIV/0!</v>
      </c>
      <c r="O134" s="16" t="e">
        <f>M134/(M139-M127)</f>
        <v>#DIV/0!</v>
      </c>
      <c r="P134" s="16" t="e">
        <f>L134/L139</f>
        <v>#VALUE!</v>
      </c>
    </row>
    <row r="135" spans="1:16">
      <c r="A135" s="11" t="s">
        <v>51</v>
      </c>
      <c r="B135" s="15" t="s">
        <v>56</v>
      </c>
      <c r="C135" s="15" t="s">
        <v>56</v>
      </c>
      <c r="D135" s="15" t="s">
        <v>56</v>
      </c>
      <c r="E135" s="15" t="s">
        <v>56</v>
      </c>
      <c r="F135" s="15" t="s">
        <v>56</v>
      </c>
      <c r="G135" s="15" t="s">
        <v>56</v>
      </c>
      <c r="H135" s="15" t="s">
        <v>56</v>
      </c>
      <c r="I135" s="15" t="s">
        <v>56</v>
      </c>
      <c r="J135" s="15" t="s">
        <v>56</v>
      </c>
      <c r="K135" s="15" t="s">
        <v>56</v>
      </c>
      <c r="L135" s="15" t="s">
        <v>56</v>
      </c>
      <c r="M135" s="14">
        <f t="shared" si="40"/>
        <v>0</v>
      </c>
      <c r="N135" s="16" t="e">
        <f>M135/M139</f>
        <v>#DIV/0!</v>
      </c>
      <c r="O135" s="16" t="e">
        <f>M135/(M139-M127)</f>
        <v>#DIV/0!</v>
      </c>
      <c r="P135" s="16" t="e">
        <f>L135/L139</f>
        <v>#VALUE!</v>
      </c>
    </row>
    <row r="136" spans="1:16">
      <c r="A136" s="11" t="s">
        <v>52</v>
      </c>
      <c r="B136" s="15" t="s">
        <v>56</v>
      </c>
      <c r="C136" s="15" t="s">
        <v>56</v>
      </c>
      <c r="D136" s="15" t="s">
        <v>56</v>
      </c>
      <c r="E136" s="15" t="s">
        <v>56</v>
      </c>
      <c r="F136" s="15" t="s">
        <v>56</v>
      </c>
      <c r="G136" s="15" t="s">
        <v>56</v>
      </c>
      <c r="H136" s="15" t="s">
        <v>56</v>
      </c>
      <c r="I136" s="15" t="s">
        <v>56</v>
      </c>
      <c r="J136" s="15" t="s">
        <v>56</v>
      </c>
      <c r="K136" s="15" t="s">
        <v>56</v>
      </c>
      <c r="L136" s="15" t="s">
        <v>56</v>
      </c>
      <c r="M136" s="14">
        <f t="shared" si="40"/>
        <v>0</v>
      </c>
      <c r="N136" s="16" t="e">
        <f>M136/M139</f>
        <v>#DIV/0!</v>
      </c>
      <c r="O136" s="16" t="e">
        <f>M136/(M139-M127)</f>
        <v>#DIV/0!</v>
      </c>
      <c r="P136" s="16" t="e">
        <f>L136/L139</f>
        <v>#VALUE!</v>
      </c>
    </row>
    <row r="137" spans="1:16">
      <c r="A137" s="11" t="s">
        <v>53</v>
      </c>
      <c r="B137" s="15" t="s">
        <v>56</v>
      </c>
      <c r="C137" s="15" t="s">
        <v>56</v>
      </c>
      <c r="D137" s="15" t="s">
        <v>56</v>
      </c>
      <c r="E137" s="15" t="s">
        <v>56</v>
      </c>
      <c r="F137" s="15" t="s">
        <v>56</v>
      </c>
      <c r="G137" s="15" t="s">
        <v>56</v>
      </c>
      <c r="H137" s="15" t="s">
        <v>56</v>
      </c>
      <c r="I137" s="15" t="s">
        <v>56</v>
      </c>
      <c r="J137" s="15" t="s">
        <v>56</v>
      </c>
      <c r="K137" s="15" t="s">
        <v>56</v>
      </c>
      <c r="L137" s="15" t="s">
        <v>56</v>
      </c>
      <c r="M137" s="14">
        <f t="shared" si="40"/>
        <v>0</v>
      </c>
      <c r="N137" s="16" t="e">
        <f>M137/M139</f>
        <v>#DIV/0!</v>
      </c>
      <c r="O137" s="16" t="e">
        <f>M137/(M139-M127)</f>
        <v>#DIV/0!</v>
      </c>
      <c r="P137" s="16" t="e">
        <f>L137/L139</f>
        <v>#VALUE!</v>
      </c>
    </row>
    <row r="138" spans="1:16">
      <c r="A138" s="11" t="s">
        <v>54</v>
      </c>
      <c r="B138" s="15" t="s">
        <v>56</v>
      </c>
      <c r="C138" s="15" t="s">
        <v>56</v>
      </c>
      <c r="D138" s="15" t="s">
        <v>56</v>
      </c>
      <c r="E138" s="15" t="s">
        <v>56</v>
      </c>
      <c r="F138" s="15" t="s">
        <v>56</v>
      </c>
      <c r="G138" s="15" t="s">
        <v>56</v>
      </c>
      <c r="H138" s="15" t="s">
        <v>56</v>
      </c>
      <c r="I138" s="15" t="s">
        <v>56</v>
      </c>
      <c r="J138" s="15" t="s">
        <v>56</v>
      </c>
      <c r="K138" s="15" t="s">
        <v>56</v>
      </c>
      <c r="L138" s="15" t="s">
        <v>56</v>
      </c>
      <c r="M138" s="14">
        <f t="shared" si="40"/>
        <v>0</v>
      </c>
      <c r="N138" s="16" t="e">
        <f>M138/M139</f>
        <v>#DIV/0!</v>
      </c>
      <c r="O138" s="16" t="e">
        <f>M138/(M139-M127)</f>
        <v>#DIV/0!</v>
      </c>
      <c r="P138" s="16" t="e">
        <f>L138/L139</f>
        <v>#VALUE!</v>
      </c>
    </row>
    <row r="139" spans="1:16">
      <c r="A139" s="18" t="s">
        <v>24</v>
      </c>
      <c r="B139" s="18">
        <f>SUM(B122:B138)</f>
        <v>0</v>
      </c>
      <c r="C139" s="18">
        <f t="shared" ref="C139" si="41">SUM(C122:C138)</f>
        <v>0</v>
      </c>
      <c r="D139" s="18">
        <f t="shared" ref="D139" si="42">SUM(D122:D138)</f>
        <v>0</v>
      </c>
      <c r="E139" s="18">
        <f t="shared" ref="E139" si="43">SUM(E122:E138)</f>
        <v>0</v>
      </c>
      <c r="F139" s="18">
        <f t="shared" ref="F139" si="44">SUM(F122:F138)</f>
        <v>0</v>
      </c>
      <c r="G139" s="18">
        <f t="shared" ref="G139" si="45">SUM(G122:G138)</f>
        <v>0</v>
      </c>
      <c r="H139" s="18">
        <f t="shared" ref="H139" si="46">SUM(H122:H138)</f>
        <v>0</v>
      </c>
      <c r="I139" s="18">
        <f t="shared" ref="I139" si="47">SUM(I122:I138)</f>
        <v>0</v>
      </c>
      <c r="J139" s="18">
        <f t="shared" ref="J139" si="48">SUM(J122:J138)</f>
        <v>0</v>
      </c>
      <c r="K139" s="18">
        <f t="shared" ref="K139" si="49">SUM(K122:K138)</f>
        <v>0</v>
      </c>
      <c r="L139" s="18">
        <f t="shared" ref="L139" si="50">SUM(L122:L138)</f>
        <v>0</v>
      </c>
      <c r="M139" s="18">
        <f>SUM(M122:M138)</f>
        <v>0</v>
      </c>
      <c r="N139" s="18"/>
      <c r="O139" s="18"/>
      <c r="P139" s="18"/>
    </row>
    <row r="141" spans="1:16" ht="16" thickBot="1">
      <c r="A141" s="12" t="s">
        <v>6</v>
      </c>
      <c r="B141" s="12">
        <v>2008</v>
      </c>
      <c r="C141" s="12">
        <v>2009</v>
      </c>
      <c r="D141" s="12">
        <v>2010</v>
      </c>
      <c r="E141" s="12">
        <v>2011</v>
      </c>
      <c r="F141" s="12">
        <v>2012</v>
      </c>
      <c r="G141" s="12">
        <v>2013</v>
      </c>
      <c r="H141" s="12">
        <v>2014</v>
      </c>
      <c r="I141" s="12">
        <v>2015</v>
      </c>
      <c r="J141" s="12">
        <v>2016</v>
      </c>
      <c r="K141" s="12">
        <v>2017</v>
      </c>
      <c r="L141" s="12">
        <v>2018</v>
      </c>
      <c r="M141" s="12" t="s">
        <v>24</v>
      </c>
      <c r="N141" s="12" t="s">
        <v>25</v>
      </c>
      <c r="O141" s="12" t="s">
        <v>55</v>
      </c>
      <c r="P141" s="13">
        <v>20.18</v>
      </c>
    </row>
    <row r="142" spans="1:16">
      <c r="A142" s="11" t="s">
        <v>39</v>
      </c>
      <c r="B142" s="17">
        <v>1</v>
      </c>
      <c r="C142" s="17">
        <v>2</v>
      </c>
      <c r="D142" s="17">
        <v>2</v>
      </c>
      <c r="E142" s="17">
        <v>7</v>
      </c>
      <c r="F142" s="17">
        <v>1</v>
      </c>
      <c r="G142" s="17"/>
      <c r="H142" s="17">
        <v>4</v>
      </c>
      <c r="I142" s="17"/>
      <c r="J142" s="17">
        <v>1</v>
      </c>
      <c r="K142" s="17">
        <v>2</v>
      </c>
      <c r="L142" s="17">
        <v>1</v>
      </c>
      <c r="M142" s="14">
        <f t="shared" ref="M142:M158" si="51">SUM(B142:L142)</f>
        <v>21</v>
      </c>
      <c r="N142" s="16">
        <f>M142/M159</f>
        <v>5.5880787653006915E-3</v>
      </c>
      <c r="O142" s="16">
        <f>M142/(M159-M147)</f>
        <v>5.5880787653006915E-3</v>
      </c>
      <c r="P142" s="16">
        <f>L142/L159</f>
        <v>2.1551724137931034E-3</v>
      </c>
    </row>
    <row r="143" spans="1:16">
      <c r="A143" s="11" t="s">
        <v>40</v>
      </c>
      <c r="L143" s="14">
        <v>1</v>
      </c>
      <c r="M143" s="14">
        <f t="shared" si="51"/>
        <v>1</v>
      </c>
      <c r="N143" s="16">
        <f>M143/M159</f>
        <v>2.6609898882384245E-4</v>
      </c>
      <c r="O143" s="16">
        <f>M143/(M159-M147)</f>
        <v>2.6609898882384245E-4</v>
      </c>
      <c r="P143" s="16">
        <f>L143/L159</f>
        <v>2.1551724137931034E-3</v>
      </c>
    </row>
    <row r="144" spans="1:16">
      <c r="A144" s="11" t="s">
        <v>41</v>
      </c>
      <c r="B144" s="15">
        <v>57</v>
      </c>
      <c r="C144" s="15">
        <v>95</v>
      </c>
      <c r="D144" s="15">
        <v>64</v>
      </c>
      <c r="E144" s="15">
        <v>65</v>
      </c>
      <c r="F144" s="15">
        <v>43</v>
      </c>
      <c r="G144" s="15">
        <v>26</v>
      </c>
      <c r="H144" s="15">
        <v>24</v>
      </c>
      <c r="I144" s="15">
        <v>19</v>
      </c>
      <c r="J144" s="15">
        <v>25</v>
      </c>
      <c r="K144" s="15">
        <v>20</v>
      </c>
      <c r="L144" s="15">
        <v>14</v>
      </c>
      <c r="M144" s="14">
        <f t="shared" si="51"/>
        <v>452</v>
      </c>
      <c r="N144" s="16">
        <f>M144/M159</f>
        <v>0.1202767429483768</v>
      </c>
      <c r="O144" s="16">
        <f>M144/(M159-M147)</f>
        <v>0.1202767429483768</v>
      </c>
      <c r="P144" s="16">
        <f>L144/L159</f>
        <v>3.017241379310345E-2</v>
      </c>
    </row>
    <row r="145" spans="1:16">
      <c r="A145" s="11" t="s">
        <v>42</v>
      </c>
      <c r="B145" s="15"/>
      <c r="C145" s="15"/>
      <c r="D145" s="15"/>
      <c r="E145" s="15"/>
      <c r="F145" s="15"/>
      <c r="G145" s="15"/>
      <c r="H145" s="15"/>
      <c r="I145" s="15">
        <v>1</v>
      </c>
      <c r="J145" s="15">
        <v>1</v>
      </c>
      <c r="K145" s="15"/>
      <c r="M145" s="14">
        <f t="shared" si="51"/>
        <v>2</v>
      </c>
      <c r="N145" s="16">
        <f>M145/M159</f>
        <v>5.3219797764768491E-4</v>
      </c>
      <c r="O145" s="16">
        <f>M145/(M159-M147)</f>
        <v>5.3219797764768491E-4</v>
      </c>
      <c r="P145" s="16">
        <f>L145/L159</f>
        <v>0</v>
      </c>
    </row>
    <row r="146" spans="1:16">
      <c r="A146" s="11" t="s">
        <v>43</v>
      </c>
      <c r="B146" s="15">
        <v>2</v>
      </c>
      <c r="C146" s="15">
        <v>2</v>
      </c>
      <c r="D146" s="15">
        <v>2</v>
      </c>
      <c r="E146" s="15">
        <v>2</v>
      </c>
      <c r="F146" s="15">
        <v>3</v>
      </c>
      <c r="G146" s="15">
        <v>1</v>
      </c>
      <c r="H146" s="15">
        <v>3</v>
      </c>
      <c r="I146" s="15">
        <v>3</v>
      </c>
      <c r="J146" s="15">
        <v>8</v>
      </c>
      <c r="K146" s="15">
        <v>8</v>
      </c>
      <c r="L146" s="15">
        <v>2</v>
      </c>
      <c r="M146" s="14">
        <f t="shared" si="51"/>
        <v>36</v>
      </c>
      <c r="N146" s="16">
        <f>M146/M159</f>
        <v>9.5795635976583283E-3</v>
      </c>
      <c r="O146" s="16">
        <f>M146/(M159-M147)</f>
        <v>9.5795635976583283E-3</v>
      </c>
      <c r="P146" s="16">
        <f>L146/L159</f>
        <v>4.3103448275862068E-3</v>
      </c>
    </row>
    <row r="147" spans="1:16">
      <c r="A147" s="11" t="s">
        <v>44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M147" s="14">
        <f t="shared" si="51"/>
        <v>0</v>
      </c>
      <c r="N147" s="16">
        <f>M147/M159</f>
        <v>0</v>
      </c>
      <c r="O147" s="16">
        <f>M147/(M159-M147)</f>
        <v>0</v>
      </c>
      <c r="P147" s="16">
        <f>L147/L159</f>
        <v>0</v>
      </c>
    </row>
    <row r="148" spans="1:16">
      <c r="A148" s="11" t="s">
        <v>21</v>
      </c>
      <c r="B148" s="15">
        <v>13</v>
      </c>
      <c r="C148" s="15">
        <v>28</v>
      </c>
      <c r="D148" s="15">
        <v>34</v>
      </c>
      <c r="E148" s="15">
        <v>51</v>
      </c>
      <c r="F148" s="15">
        <v>25</v>
      </c>
      <c r="G148" s="15">
        <v>27</v>
      </c>
      <c r="H148" s="15">
        <v>25</v>
      </c>
      <c r="I148" s="15">
        <v>18</v>
      </c>
      <c r="J148" s="15">
        <v>24</v>
      </c>
      <c r="K148" s="15">
        <v>41</v>
      </c>
      <c r="L148" s="15">
        <v>34</v>
      </c>
      <c r="M148" s="14">
        <f t="shared" si="51"/>
        <v>320</v>
      </c>
      <c r="N148" s="16">
        <f>M148/M159</f>
        <v>8.5151676423629585E-2</v>
      </c>
      <c r="O148" s="16">
        <f>M148/(M159-M147)</f>
        <v>8.5151676423629585E-2</v>
      </c>
      <c r="P148" s="16">
        <f>L148/L159</f>
        <v>7.3275862068965511E-2</v>
      </c>
    </row>
    <row r="149" spans="1:16">
      <c r="A149" s="11" t="s">
        <v>45</v>
      </c>
      <c r="B149" s="15"/>
      <c r="C149" s="15"/>
      <c r="D149" s="15"/>
      <c r="E149" s="15">
        <v>1</v>
      </c>
      <c r="F149" s="15"/>
      <c r="G149" s="15">
        <v>2</v>
      </c>
      <c r="H149" s="15">
        <v>4</v>
      </c>
      <c r="I149" s="15">
        <v>1</v>
      </c>
      <c r="J149" s="15">
        <v>2</v>
      </c>
      <c r="K149" s="15"/>
      <c r="M149" s="14">
        <f t="shared" si="51"/>
        <v>10</v>
      </c>
      <c r="N149" s="16">
        <f>M149/M159</f>
        <v>2.6609898882384245E-3</v>
      </c>
      <c r="O149" s="16">
        <f>M149/(M159-M147)</f>
        <v>2.6609898882384245E-3</v>
      </c>
      <c r="P149" s="16">
        <f>L149/L159</f>
        <v>0</v>
      </c>
    </row>
    <row r="150" spans="1:16">
      <c r="A150" s="11" t="s">
        <v>46</v>
      </c>
      <c r="B150" s="17">
        <v>8</v>
      </c>
      <c r="C150" s="17">
        <v>16</v>
      </c>
      <c r="D150" s="17">
        <v>28</v>
      </c>
      <c r="E150" s="17">
        <v>82</v>
      </c>
      <c r="F150" s="17">
        <v>53</v>
      </c>
      <c r="G150" s="17">
        <v>56</v>
      </c>
      <c r="H150" s="17">
        <v>54</v>
      </c>
      <c r="I150" s="17">
        <v>54</v>
      </c>
      <c r="J150" s="15">
        <v>47</v>
      </c>
      <c r="K150" s="15">
        <v>75</v>
      </c>
      <c r="L150" s="15">
        <v>86</v>
      </c>
      <c r="M150" s="14">
        <f t="shared" si="51"/>
        <v>559</v>
      </c>
      <c r="N150" s="16">
        <f>M150/M159</f>
        <v>0.14874933475252794</v>
      </c>
      <c r="O150" s="16">
        <f>M150/(M159-M147)</f>
        <v>0.14874933475252794</v>
      </c>
      <c r="P150" s="16">
        <f>L150/L159</f>
        <v>0.18534482758620691</v>
      </c>
    </row>
    <row r="151" spans="1:16">
      <c r="A151" s="11" t="s">
        <v>47</v>
      </c>
      <c r="C151" s="15">
        <v>4</v>
      </c>
      <c r="D151" s="15">
        <v>3</v>
      </c>
      <c r="E151" s="15">
        <v>5</v>
      </c>
      <c r="F151" s="15">
        <v>6</v>
      </c>
      <c r="G151" s="15">
        <v>1</v>
      </c>
      <c r="H151" s="15">
        <v>2</v>
      </c>
      <c r="I151" s="15">
        <v>1</v>
      </c>
      <c r="J151" s="15">
        <v>6</v>
      </c>
      <c r="K151" s="15">
        <v>1</v>
      </c>
      <c r="L151" s="15">
        <v>3</v>
      </c>
      <c r="M151" s="14">
        <f t="shared" si="51"/>
        <v>32</v>
      </c>
      <c r="N151" s="16">
        <f>M151/M159</f>
        <v>8.5151676423629585E-3</v>
      </c>
      <c r="O151" s="16">
        <f>M151/(M159-M147)</f>
        <v>8.5151676423629585E-3</v>
      </c>
      <c r="P151" s="16">
        <f>L151/L159</f>
        <v>6.4655172413793103E-3</v>
      </c>
    </row>
    <row r="152" spans="1:16">
      <c r="A152" s="11" t="s">
        <v>48</v>
      </c>
      <c r="B152" s="17">
        <v>41</v>
      </c>
      <c r="C152" s="17">
        <v>34</v>
      </c>
      <c r="D152" s="17">
        <v>39</v>
      </c>
      <c r="E152" s="17">
        <v>67</v>
      </c>
      <c r="F152" s="17">
        <v>47</v>
      </c>
      <c r="G152" s="17">
        <v>51</v>
      </c>
      <c r="H152" s="17">
        <v>43</v>
      </c>
      <c r="I152" s="17">
        <v>65</v>
      </c>
      <c r="J152" s="17">
        <v>105</v>
      </c>
      <c r="K152" s="15">
        <v>130</v>
      </c>
      <c r="L152" s="15">
        <v>163</v>
      </c>
      <c r="M152" s="14">
        <f t="shared" si="51"/>
        <v>785</v>
      </c>
      <c r="N152" s="16">
        <f>M152/M159</f>
        <v>0.20888770622671635</v>
      </c>
      <c r="O152" s="16">
        <f>M152/(M159-M147)</f>
        <v>0.20888770622671635</v>
      </c>
      <c r="P152" s="16">
        <f>L152/L159</f>
        <v>0.35129310344827586</v>
      </c>
    </row>
    <row r="153" spans="1:16">
      <c r="A153" s="11" t="s">
        <v>49</v>
      </c>
      <c r="B153" s="15">
        <v>21</v>
      </c>
      <c r="C153" s="15">
        <v>25</v>
      </c>
      <c r="D153" s="15">
        <v>27</v>
      </c>
      <c r="E153" s="15">
        <v>78</v>
      </c>
      <c r="F153" s="15">
        <v>46</v>
      </c>
      <c r="G153" s="15">
        <v>34</v>
      </c>
      <c r="H153" s="15">
        <v>18</v>
      </c>
      <c r="I153" s="15">
        <v>20</v>
      </c>
      <c r="J153" s="15">
        <v>28</v>
      </c>
      <c r="K153" s="15">
        <v>42</v>
      </c>
      <c r="L153" s="15">
        <v>30</v>
      </c>
      <c r="M153" s="14">
        <f t="shared" si="51"/>
        <v>369</v>
      </c>
      <c r="N153" s="16">
        <f>M153/M159</f>
        <v>9.8190526875997872E-2</v>
      </c>
      <c r="O153" s="16">
        <f>M153/(M159-M147)</f>
        <v>9.8190526875997872E-2</v>
      </c>
      <c r="P153" s="16">
        <f>L153/L159</f>
        <v>6.4655172413793108E-2</v>
      </c>
    </row>
    <row r="154" spans="1:16">
      <c r="A154" s="11" t="s">
        <v>50</v>
      </c>
      <c r="B154" s="15">
        <v>3</v>
      </c>
      <c r="C154" s="15"/>
      <c r="D154" s="17">
        <v>2</v>
      </c>
      <c r="E154" s="15">
        <v>3</v>
      </c>
      <c r="F154" s="17">
        <v>1</v>
      </c>
      <c r="G154" s="17">
        <v>3</v>
      </c>
      <c r="H154" s="17"/>
      <c r="I154" s="17"/>
      <c r="J154" s="17">
        <v>2</v>
      </c>
      <c r="K154" s="17">
        <v>1</v>
      </c>
      <c r="L154" s="15">
        <v>1</v>
      </c>
      <c r="M154" s="14">
        <f t="shared" si="51"/>
        <v>16</v>
      </c>
      <c r="N154" s="16">
        <f>M154/M159</f>
        <v>4.2575838211814793E-3</v>
      </c>
      <c r="O154" s="16">
        <f>M154/(M159-M147)</f>
        <v>4.2575838211814793E-3</v>
      </c>
      <c r="P154" s="16">
        <f>L154/L159</f>
        <v>2.1551724137931034E-3</v>
      </c>
    </row>
    <row r="155" spans="1:16">
      <c r="A155" s="11" t="s">
        <v>51</v>
      </c>
      <c r="B155" s="15">
        <v>3</v>
      </c>
      <c r="C155" s="17">
        <v>1</v>
      </c>
      <c r="D155" s="17">
        <v>2</v>
      </c>
      <c r="E155" s="17">
        <v>2</v>
      </c>
      <c r="F155" s="17">
        <v>5</v>
      </c>
      <c r="G155" s="15">
        <v>1</v>
      </c>
      <c r="H155" s="15">
        <v>2</v>
      </c>
      <c r="I155" s="15">
        <v>2</v>
      </c>
      <c r="J155" s="15">
        <v>3</v>
      </c>
      <c r="K155" s="15">
        <v>1</v>
      </c>
      <c r="L155" s="15">
        <v>1</v>
      </c>
      <c r="M155" s="14">
        <f t="shared" si="51"/>
        <v>23</v>
      </c>
      <c r="N155" s="16">
        <f>M155/M159</f>
        <v>6.1202767429483764E-3</v>
      </c>
      <c r="O155" s="16">
        <f>M155/(M159-M147)</f>
        <v>6.1202767429483764E-3</v>
      </c>
      <c r="P155" s="16">
        <f>L155/L159</f>
        <v>2.1551724137931034E-3</v>
      </c>
    </row>
    <row r="156" spans="1:16">
      <c r="A156" s="11" t="s">
        <v>52</v>
      </c>
      <c r="B156" s="15">
        <v>58</v>
      </c>
      <c r="C156" s="15">
        <v>34</v>
      </c>
      <c r="D156" s="15">
        <v>38</v>
      </c>
      <c r="E156" s="15">
        <v>46</v>
      </c>
      <c r="F156" s="15">
        <v>46</v>
      </c>
      <c r="G156" s="15">
        <v>39</v>
      </c>
      <c r="H156" s="15">
        <v>37</v>
      </c>
      <c r="I156" s="15">
        <v>35</v>
      </c>
      <c r="J156" s="15">
        <v>47</v>
      </c>
      <c r="K156" s="15">
        <v>49</v>
      </c>
      <c r="L156" s="15">
        <v>73</v>
      </c>
      <c r="M156" s="14">
        <f t="shared" si="51"/>
        <v>502</v>
      </c>
      <c r="N156" s="16">
        <f>M156/M159</f>
        <v>0.13358169238956891</v>
      </c>
      <c r="O156" s="16">
        <f>M156/(M159-M147)</f>
        <v>0.13358169238956891</v>
      </c>
      <c r="P156" s="16">
        <f>L156/L159</f>
        <v>0.15732758620689655</v>
      </c>
    </row>
    <row r="157" spans="1:16">
      <c r="A157" s="11" t="s">
        <v>53</v>
      </c>
      <c r="B157" s="15">
        <v>3</v>
      </c>
      <c r="C157" s="15">
        <v>2</v>
      </c>
      <c r="D157" s="15">
        <v>3</v>
      </c>
      <c r="E157" s="15">
        <v>2</v>
      </c>
      <c r="F157" s="15">
        <v>1</v>
      </c>
      <c r="G157" s="15">
        <v>2</v>
      </c>
      <c r="H157" s="15"/>
      <c r="I157" s="15">
        <v>1</v>
      </c>
      <c r="J157" s="15"/>
      <c r="K157" s="15">
        <v>2</v>
      </c>
      <c r="L157" s="15">
        <v>2</v>
      </c>
      <c r="M157" s="14">
        <f t="shared" si="51"/>
        <v>18</v>
      </c>
      <c r="N157" s="16">
        <f>M157/M159</f>
        <v>4.7897817988291642E-3</v>
      </c>
      <c r="O157" s="16">
        <f>M157/(M159-M147)</f>
        <v>4.7897817988291642E-3</v>
      </c>
      <c r="P157" s="16">
        <f>L157/L159</f>
        <v>4.3103448275862068E-3</v>
      </c>
    </row>
    <row r="158" spans="1:16">
      <c r="A158" s="11" t="s">
        <v>54</v>
      </c>
      <c r="B158" s="17">
        <v>43</v>
      </c>
      <c r="C158" s="17">
        <v>29</v>
      </c>
      <c r="D158" s="17">
        <v>63</v>
      </c>
      <c r="E158" s="17">
        <v>77</v>
      </c>
      <c r="F158" s="17">
        <v>90</v>
      </c>
      <c r="G158" s="17">
        <v>70</v>
      </c>
      <c r="H158" s="17">
        <v>25</v>
      </c>
      <c r="I158" s="17">
        <v>41</v>
      </c>
      <c r="J158" s="17">
        <v>57</v>
      </c>
      <c r="K158" s="17">
        <v>64</v>
      </c>
      <c r="L158" s="15">
        <v>53</v>
      </c>
      <c r="M158" s="14">
        <f t="shared" si="51"/>
        <v>612</v>
      </c>
      <c r="N158" s="16">
        <f>M158/M159</f>
        <v>0.16285258116019158</v>
      </c>
      <c r="O158" s="16">
        <f>M158/(M159-M147)</f>
        <v>0.16285258116019158</v>
      </c>
      <c r="P158" s="16">
        <f>L158/L159</f>
        <v>0.11422413793103449</v>
      </c>
    </row>
    <row r="159" spans="1:16">
      <c r="A159" s="18" t="s">
        <v>24</v>
      </c>
      <c r="B159" s="18">
        <f>SUM(B142:B158)</f>
        <v>253</v>
      </c>
      <c r="C159" s="18">
        <f t="shared" ref="C159" si="52">SUM(C142:C158)</f>
        <v>272</v>
      </c>
      <c r="D159" s="18">
        <f t="shared" ref="D159" si="53">SUM(D142:D158)</f>
        <v>307</v>
      </c>
      <c r="E159" s="18">
        <f t="shared" ref="E159" si="54">SUM(E142:E158)</f>
        <v>488</v>
      </c>
      <c r="F159" s="18">
        <f t="shared" ref="F159" si="55">SUM(F142:F158)</f>
        <v>367</v>
      </c>
      <c r="G159" s="18">
        <f t="shared" ref="G159" si="56">SUM(G142:G158)</f>
        <v>313</v>
      </c>
      <c r="H159" s="18">
        <f t="shared" ref="H159" si="57">SUM(H142:H158)</f>
        <v>241</v>
      </c>
      <c r="I159" s="18">
        <f t="shared" ref="I159" si="58">SUM(I142:I158)</f>
        <v>261</v>
      </c>
      <c r="J159" s="18">
        <f t="shared" ref="J159" si="59">SUM(J142:J158)</f>
        <v>356</v>
      </c>
      <c r="K159" s="18">
        <f t="shared" ref="K159" si="60">SUM(K142:K158)</f>
        <v>436</v>
      </c>
      <c r="L159" s="18">
        <f t="shared" ref="L159" si="61">SUM(L142:L158)</f>
        <v>464</v>
      </c>
      <c r="M159" s="18">
        <f>SUM(M142:M158)</f>
        <v>3758</v>
      </c>
      <c r="N159" s="18"/>
      <c r="O159" s="18"/>
      <c r="P159" s="18"/>
    </row>
    <row r="161" spans="1:16" ht="16" thickBot="1">
      <c r="A161" s="12" t="s">
        <v>7</v>
      </c>
      <c r="B161" s="12">
        <v>2008</v>
      </c>
      <c r="C161" s="12">
        <v>2009</v>
      </c>
      <c r="D161" s="12">
        <v>2010</v>
      </c>
      <c r="E161" s="12">
        <v>2011</v>
      </c>
      <c r="F161" s="12">
        <v>2012</v>
      </c>
      <c r="G161" s="12">
        <v>2013</v>
      </c>
      <c r="H161" s="12">
        <v>2014</v>
      </c>
      <c r="I161" s="12">
        <v>2015</v>
      </c>
      <c r="J161" s="12">
        <v>2016</v>
      </c>
      <c r="K161" s="12">
        <v>2017</v>
      </c>
      <c r="L161" s="12">
        <v>2018</v>
      </c>
      <c r="M161" s="12" t="s">
        <v>24</v>
      </c>
      <c r="N161" s="12" t="s">
        <v>25</v>
      </c>
      <c r="O161" s="12" t="s">
        <v>55</v>
      </c>
      <c r="P161" s="13">
        <v>20.18</v>
      </c>
    </row>
    <row r="162" spans="1:16">
      <c r="A162" s="11" t="s">
        <v>39</v>
      </c>
      <c r="B162" s="21">
        <v>1</v>
      </c>
      <c r="C162" s="21">
        <v>0</v>
      </c>
      <c r="D162" s="21">
        <v>3</v>
      </c>
      <c r="E162" s="21">
        <v>2</v>
      </c>
      <c r="F162" s="21">
        <v>1</v>
      </c>
      <c r="G162" s="21">
        <v>2</v>
      </c>
      <c r="H162" s="21">
        <v>3</v>
      </c>
      <c r="I162" s="21">
        <v>10</v>
      </c>
      <c r="J162" s="21">
        <v>2</v>
      </c>
      <c r="K162" s="21">
        <v>1</v>
      </c>
      <c r="L162" s="21">
        <v>1</v>
      </c>
      <c r="M162" s="14">
        <f t="shared" ref="M162:M178" si="62">SUM(B162:L162)</f>
        <v>26</v>
      </c>
      <c r="N162" s="16">
        <f>M162/M179</f>
        <v>7.3033707865168543E-3</v>
      </c>
      <c r="O162" s="16">
        <f>M162/(M179-M167)</f>
        <v>7.3758865248226948E-3</v>
      </c>
      <c r="P162" s="16">
        <f>L162/L179</f>
        <v>2.0661157024793389E-3</v>
      </c>
    </row>
    <row r="163" spans="1:16">
      <c r="A163" s="11" t="s">
        <v>40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3</v>
      </c>
      <c r="M163" s="14">
        <f t="shared" si="62"/>
        <v>3</v>
      </c>
      <c r="N163" s="16">
        <f>M163/M179</f>
        <v>8.4269662921348317E-4</v>
      </c>
      <c r="O163" s="16">
        <f>M163/(M179-M167)</f>
        <v>8.5106382978723403E-4</v>
      </c>
      <c r="P163" s="16">
        <f>L163/L179</f>
        <v>6.1983471074380167E-3</v>
      </c>
    </row>
    <row r="164" spans="1:16">
      <c r="A164" s="11" t="s">
        <v>41</v>
      </c>
      <c r="B164" s="21">
        <v>9</v>
      </c>
      <c r="C164" s="21">
        <v>8</v>
      </c>
      <c r="D164" s="21">
        <v>4</v>
      </c>
      <c r="E164" s="21">
        <v>3</v>
      </c>
      <c r="F164" s="21">
        <v>3</v>
      </c>
      <c r="G164" s="21">
        <v>5</v>
      </c>
      <c r="H164" s="21">
        <v>14</v>
      </c>
      <c r="I164" s="21">
        <v>6</v>
      </c>
      <c r="J164" s="21">
        <v>3</v>
      </c>
      <c r="K164" s="21">
        <v>9</v>
      </c>
      <c r="L164" s="21">
        <v>7</v>
      </c>
      <c r="M164" s="14">
        <f t="shared" si="62"/>
        <v>71</v>
      </c>
      <c r="N164" s="16">
        <f>M164/M179</f>
        <v>1.9943820224719102E-2</v>
      </c>
      <c r="O164" s="16">
        <f>M164/(M179-M167)</f>
        <v>2.0141843971631206E-2</v>
      </c>
      <c r="P164" s="16">
        <f>L164/L179</f>
        <v>1.4462809917355372E-2</v>
      </c>
    </row>
    <row r="165" spans="1:16">
      <c r="A165" s="11" t="s">
        <v>42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1</v>
      </c>
      <c r="H165" s="21">
        <v>2</v>
      </c>
      <c r="I165" s="21">
        <v>0</v>
      </c>
      <c r="J165" s="21">
        <v>0</v>
      </c>
      <c r="K165" s="21">
        <v>0</v>
      </c>
      <c r="L165" s="21">
        <v>0</v>
      </c>
      <c r="M165" s="14">
        <f t="shared" si="62"/>
        <v>3</v>
      </c>
      <c r="N165" s="16">
        <f>M165/M179</f>
        <v>8.4269662921348317E-4</v>
      </c>
      <c r="O165" s="16">
        <f>M165/(M179-M167)</f>
        <v>8.5106382978723403E-4</v>
      </c>
      <c r="P165" s="16">
        <f>L165/L179</f>
        <v>0</v>
      </c>
    </row>
    <row r="166" spans="1:16">
      <c r="A166" s="11" t="s">
        <v>43</v>
      </c>
      <c r="B166" s="21">
        <v>3</v>
      </c>
      <c r="C166" s="21">
        <v>1</v>
      </c>
      <c r="D166" s="21">
        <v>0</v>
      </c>
      <c r="E166" s="21">
        <v>3</v>
      </c>
      <c r="F166" s="21">
        <v>2</v>
      </c>
      <c r="G166" s="21">
        <v>2</v>
      </c>
      <c r="H166" s="21">
        <v>9</v>
      </c>
      <c r="I166" s="21">
        <v>3</v>
      </c>
      <c r="J166" s="21">
        <v>4</v>
      </c>
      <c r="K166" s="21">
        <v>4</v>
      </c>
      <c r="L166" s="21">
        <v>2</v>
      </c>
      <c r="M166" s="14">
        <f t="shared" si="62"/>
        <v>33</v>
      </c>
      <c r="N166" s="16">
        <f>M166/M179</f>
        <v>9.269662921348315E-3</v>
      </c>
      <c r="O166" s="16">
        <f>M166/(M179-M167)</f>
        <v>9.3617021276595751E-3</v>
      </c>
      <c r="P166" s="16">
        <f>L166/L179</f>
        <v>4.1322314049586778E-3</v>
      </c>
    </row>
    <row r="167" spans="1:16">
      <c r="A167" s="11" t="s">
        <v>44</v>
      </c>
      <c r="B167" s="21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3</v>
      </c>
      <c r="I167" s="21">
        <v>6</v>
      </c>
      <c r="J167" s="21">
        <v>19</v>
      </c>
      <c r="K167" s="21">
        <v>3</v>
      </c>
      <c r="L167" s="21">
        <v>4</v>
      </c>
      <c r="M167" s="14">
        <f t="shared" si="62"/>
        <v>35</v>
      </c>
      <c r="N167" s="16">
        <f>M167/M179</f>
        <v>9.8314606741573031E-3</v>
      </c>
      <c r="O167" s="16">
        <f>M167/(M179-M167)</f>
        <v>9.9290780141843976E-3</v>
      </c>
      <c r="P167" s="16">
        <f>L167/L179</f>
        <v>8.2644628099173556E-3</v>
      </c>
    </row>
    <row r="168" spans="1:16">
      <c r="A168" s="11" t="s">
        <v>57</v>
      </c>
      <c r="B168" s="21">
        <v>28</v>
      </c>
      <c r="C168" s="21">
        <v>20</v>
      </c>
      <c r="D168" s="21">
        <v>26</v>
      </c>
      <c r="E168" s="21">
        <v>22</v>
      </c>
      <c r="F168" s="21">
        <v>17</v>
      </c>
      <c r="G168" s="21">
        <v>17</v>
      </c>
      <c r="H168" s="21">
        <v>71</v>
      </c>
      <c r="I168" s="21">
        <v>79</v>
      </c>
      <c r="J168" s="21">
        <v>66</v>
      </c>
      <c r="K168" s="21">
        <v>65</v>
      </c>
      <c r="L168" s="21">
        <v>79</v>
      </c>
      <c r="M168" s="14">
        <f t="shared" si="62"/>
        <v>490</v>
      </c>
      <c r="N168" s="16">
        <f>M168/M179</f>
        <v>0.13764044943820225</v>
      </c>
      <c r="O168" s="16">
        <f>M168/(M179-M167)</f>
        <v>0.13900709219858157</v>
      </c>
      <c r="P168" s="16">
        <f>L168/L179</f>
        <v>0.16322314049586778</v>
      </c>
    </row>
    <row r="169" spans="1:16">
      <c r="A169" s="11" t="s">
        <v>45</v>
      </c>
      <c r="B169" s="21">
        <v>0</v>
      </c>
      <c r="C169" s="21">
        <v>0</v>
      </c>
      <c r="D169" s="21">
        <v>0</v>
      </c>
      <c r="E169" s="21">
        <v>0</v>
      </c>
      <c r="F169" s="21">
        <v>2</v>
      </c>
      <c r="G169" s="21">
        <v>0</v>
      </c>
      <c r="H169" s="21">
        <v>2</v>
      </c>
      <c r="I169" s="21">
        <v>0</v>
      </c>
      <c r="J169" s="21">
        <v>0</v>
      </c>
      <c r="K169" s="21">
        <v>1</v>
      </c>
      <c r="L169" s="21">
        <v>0</v>
      </c>
      <c r="M169" s="14">
        <f t="shared" si="62"/>
        <v>5</v>
      </c>
      <c r="N169" s="16">
        <f>M169/M179</f>
        <v>1.4044943820224719E-3</v>
      </c>
      <c r="O169" s="16">
        <f>M169/(M179-M167)</f>
        <v>1.4184397163120568E-3</v>
      </c>
      <c r="P169" s="16">
        <f>L169/L179</f>
        <v>0</v>
      </c>
    </row>
    <row r="170" spans="1:16">
      <c r="A170" s="11" t="s">
        <v>46</v>
      </c>
      <c r="B170" s="21">
        <v>165</v>
      </c>
      <c r="C170" s="21">
        <v>78</v>
      </c>
      <c r="D170" s="21">
        <v>29</v>
      </c>
      <c r="E170" s="21">
        <v>28</v>
      </c>
      <c r="F170" s="21">
        <v>30</v>
      </c>
      <c r="G170" s="21">
        <v>36</v>
      </c>
      <c r="H170" s="21">
        <v>193</v>
      </c>
      <c r="I170" s="21">
        <v>122</v>
      </c>
      <c r="J170" s="21">
        <v>73</v>
      </c>
      <c r="K170" s="21">
        <v>54</v>
      </c>
      <c r="L170" s="21">
        <v>94</v>
      </c>
      <c r="M170" s="14">
        <f t="shared" si="62"/>
        <v>902</v>
      </c>
      <c r="N170" s="16">
        <f>M170/M179</f>
        <v>0.25337078651685391</v>
      </c>
      <c r="O170" s="16">
        <f>M170/(M179-M167)</f>
        <v>0.25588652482269503</v>
      </c>
      <c r="P170" s="16">
        <f>L170/L179</f>
        <v>0.19421487603305784</v>
      </c>
    </row>
    <row r="171" spans="1:16">
      <c r="A171" s="11" t="s">
        <v>47</v>
      </c>
      <c r="B171" s="21">
        <v>4</v>
      </c>
      <c r="C171" s="21">
        <v>2</v>
      </c>
      <c r="D171" s="21">
        <v>1</v>
      </c>
      <c r="E171" s="21">
        <v>2</v>
      </c>
      <c r="F171" s="21">
        <v>2</v>
      </c>
      <c r="G171" s="21">
        <v>2</v>
      </c>
      <c r="H171" s="21">
        <v>2</v>
      </c>
      <c r="I171" s="21">
        <v>4</v>
      </c>
      <c r="J171" s="21">
        <v>4</v>
      </c>
      <c r="K171" s="21">
        <v>1</v>
      </c>
      <c r="L171" s="21">
        <v>1</v>
      </c>
      <c r="M171" s="14">
        <f t="shared" si="62"/>
        <v>25</v>
      </c>
      <c r="N171" s="16">
        <f>M171/M179</f>
        <v>7.0224719101123594E-3</v>
      </c>
      <c r="O171" s="16">
        <f>M171/(M179-M167)</f>
        <v>7.0921985815602835E-3</v>
      </c>
      <c r="P171" s="16">
        <f>L171/L179</f>
        <v>2.0661157024793389E-3</v>
      </c>
    </row>
    <row r="172" spans="1:16">
      <c r="A172" s="11" t="s">
        <v>48</v>
      </c>
      <c r="B172" s="21">
        <v>20</v>
      </c>
      <c r="C172" s="21">
        <v>19</v>
      </c>
      <c r="D172" s="21">
        <v>20</v>
      </c>
      <c r="E172" s="21">
        <v>24</v>
      </c>
      <c r="F172" s="21">
        <v>33</v>
      </c>
      <c r="G172" s="21">
        <v>49</v>
      </c>
      <c r="H172" s="21">
        <v>70</v>
      </c>
      <c r="I172" s="21">
        <v>80</v>
      </c>
      <c r="J172" s="21">
        <v>84</v>
      </c>
      <c r="K172" s="21">
        <v>75</v>
      </c>
      <c r="L172" s="21">
        <v>121</v>
      </c>
      <c r="M172" s="14">
        <f t="shared" si="62"/>
        <v>595</v>
      </c>
      <c r="N172" s="16">
        <f>M172/M179</f>
        <v>0.16713483146067415</v>
      </c>
      <c r="O172" s="16">
        <f>M172/(M179-M167)</f>
        <v>0.16879432624113475</v>
      </c>
      <c r="P172" s="16">
        <f>L172/L179</f>
        <v>0.25</v>
      </c>
    </row>
    <row r="173" spans="1:16">
      <c r="A173" s="11" t="s">
        <v>49</v>
      </c>
      <c r="B173" s="21">
        <v>12</v>
      </c>
      <c r="C173" s="21">
        <v>14</v>
      </c>
      <c r="D173" s="21">
        <v>22</v>
      </c>
      <c r="E173" s="21">
        <v>31</v>
      </c>
      <c r="F173" s="21">
        <v>24</v>
      </c>
      <c r="G173" s="21">
        <v>17</v>
      </c>
      <c r="H173" s="21">
        <v>16</v>
      </c>
      <c r="I173" s="21">
        <v>15</v>
      </c>
      <c r="J173" s="21">
        <v>14</v>
      </c>
      <c r="K173" s="21">
        <v>28</v>
      </c>
      <c r="L173" s="21">
        <v>20</v>
      </c>
      <c r="M173" s="14">
        <f t="shared" si="62"/>
        <v>213</v>
      </c>
      <c r="N173" s="16">
        <f>M173/M179</f>
        <v>5.9831460674157302E-2</v>
      </c>
      <c r="O173" s="16">
        <f>M173/(M179-M167)</f>
        <v>6.0425531914893617E-2</v>
      </c>
      <c r="P173" s="16">
        <f>L173/L179</f>
        <v>4.1322314049586778E-2</v>
      </c>
    </row>
    <row r="174" spans="1:16">
      <c r="A174" s="11" t="s">
        <v>50</v>
      </c>
      <c r="B174" s="21">
        <v>2</v>
      </c>
      <c r="C174" s="21">
        <v>0</v>
      </c>
      <c r="D174" s="21">
        <v>2</v>
      </c>
      <c r="E174" s="21">
        <v>1</v>
      </c>
      <c r="F174" s="21">
        <v>1</v>
      </c>
      <c r="G174" s="21">
        <v>1</v>
      </c>
      <c r="H174" s="21">
        <v>2</v>
      </c>
      <c r="I174" s="21">
        <v>3</v>
      </c>
      <c r="J174" s="21">
        <v>4</v>
      </c>
      <c r="K174" s="21">
        <v>1</v>
      </c>
      <c r="L174" s="21">
        <v>3</v>
      </c>
      <c r="M174" s="14">
        <f t="shared" si="62"/>
        <v>20</v>
      </c>
      <c r="N174" s="16">
        <f>M174/M179</f>
        <v>5.6179775280898875E-3</v>
      </c>
      <c r="O174" s="16">
        <f>M174/(M179-M167)</f>
        <v>5.6737588652482273E-3</v>
      </c>
      <c r="P174" s="16">
        <f>L174/L179</f>
        <v>6.1983471074380167E-3</v>
      </c>
    </row>
    <row r="175" spans="1:16">
      <c r="A175" s="11" t="s">
        <v>51</v>
      </c>
      <c r="B175" s="21">
        <v>2</v>
      </c>
      <c r="C175" s="21">
        <v>2</v>
      </c>
      <c r="D175" s="21">
        <v>2</v>
      </c>
      <c r="E175" s="21">
        <v>0</v>
      </c>
      <c r="F175" s="21">
        <v>4</v>
      </c>
      <c r="G175" s="21">
        <v>2</v>
      </c>
      <c r="H175" s="21">
        <v>4</v>
      </c>
      <c r="I175" s="21">
        <v>3</v>
      </c>
      <c r="J175" s="21">
        <v>0</v>
      </c>
      <c r="K175" s="21">
        <v>4</v>
      </c>
      <c r="L175" s="21">
        <v>4</v>
      </c>
      <c r="M175" s="14">
        <f t="shared" si="62"/>
        <v>27</v>
      </c>
      <c r="N175" s="16">
        <f>M175/M179</f>
        <v>7.5842696629213483E-3</v>
      </c>
      <c r="O175" s="16">
        <f>M175/(M179-M167)</f>
        <v>7.659574468085106E-3</v>
      </c>
      <c r="P175" s="16">
        <f>L175/L179</f>
        <v>8.2644628099173556E-3</v>
      </c>
    </row>
    <row r="176" spans="1:16">
      <c r="A176" s="11" t="s">
        <v>52</v>
      </c>
      <c r="B176" s="21">
        <v>35</v>
      </c>
      <c r="C176" s="21">
        <v>31</v>
      </c>
      <c r="D176" s="21">
        <v>16</v>
      </c>
      <c r="E176" s="21">
        <v>24</v>
      </c>
      <c r="F176" s="21">
        <v>27</v>
      </c>
      <c r="G176" s="21">
        <v>27</v>
      </c>
      <c r="H176" s="21">
        <v>135</v>
      </c>
      <c r="I176" s="21">
        <v>99</v>
      </c>
      <c r="J176" s="21">
        <v>75</v>
      </c>
      <c r="K176" s="21">
        <v>72</v>
      </c>
      <c r="L176" s="21">
        <v>68</v>
      </c>
      <c r="M176" s="14">
        <f t="shared" si="62"/>
        <v>609</v>
      </c>
      <c r="N176" s="16">
        <f>M176/M179</f>
        <v>0.17106741573033707</v>
      </c>
      <c r="O176" s="16">
        <f>M176/(M179-M167)</f>
        <v>0.1727659574468085</v>
      </c>
      <c r="P176" s="16">
        <f>L176/L179</f>
        <v>0.14049586776859505</v>
      </c>
    </row>
    <row r="177" spans="1:17">
      <c r="A177" s="11" t="s">
        <v>53</v>
      </c>
      <c r="B177" s="21">
        <v>2</v>
      </c>
      <c r="C177" s="21">
        <v>2</v>
      </c>
      <c r="D177" s="21">
        <v>4</v>
      </c>
      <c r="E177" s="21">
        <v>4</v>
      </c>
      <c r="F177" s="21">
        <v>0</v>
      </c>
      <c r="G177" s="21">
        <v>2</v>
      </c>
      <c r="H177" s="21">
        <v>14</v>
      </c>
      <c r="I177" s="21">
        <v>4</v>
      </c>
      <c r="J177" s="21">
        <v>2</v>
      </c>
      <c r="K177" s="21">
        <v>1</v>
      </c>
      <c r="L177" s="21">
        <v>3</v>
      </c>
      <c r="M177" s="14">
        <f t="shared" si="62"/>
        <v>38</v>
      </c>
      <c r="N177" s="16">
        <f>M177/M179</f>
        <v>1.0674157303370787E-2</v>
      </c>
      <c r="O177" s="16">
        <f>M177/(M179-M167)</f>
        <v>1.078014184397163E-2</v>
      </c>
      <c r="P177" s="16">
        <f>L177/L179</f>
        <v>6.1983471074380167E-3</v>
      </c>
    </row>
    <row r="178" spans="1:17">
      <c r="A178" s="11" t="s">
        <v>54</v>
      </c>
      <c r="B178" s="21">
        <v>15</v>
      </c>
      <c r="C178" s="21">
        <v>9</v>
      </c>
      <c r="D178" s="21">
        <v>10</v>
      </c>
      <c r="E178" s="21">
        <v>15</v>
      </c>
      <c r="F178" s="21">
        <v>18</v>
      </c>
      <c r="G178" s="21">
        <v>23</v>
      </c>
      <c r="H178" s="21">
        <v>83</v>
      </c>
      <c r="I178" s="21">
        <v>94</v>
      </c>
      <c r="J178" s="21">
        <v>56</v>
      </c>
      <c r="K178" s="21">
        <v>68</v>
      </c>
      <c r="L178" s="21">
        <v>74</v>
      </c>
      <c r="M178" s="14">
        <f t="shared" si="62"/>
        <v>465</v>
      </c>
      <c r="N178" s="16">
        <f>M178/M179</f>
        <v>0.1306179775280899</v>
      </c>
      <c r="O178" s="16">
        <f>M178/(M179-M167)</f>
        <v>0.13191489361702127</v>
      </c>
      <c r="P178" s="16">
        <f>L178/L179</f>
        <v>0.15289256198347106</v>
      </c>
    </row>
    <row r="179" spans="1:17">
      <c r="A179" s="18" t="s">
        <v>24</v>
      </c>
      <c r="B179" s="18">
        <f>SUM(B162:B178)</f>
        <v>298</v>
      </c>
      <c r="C179" s="18">
        <f t="shared" ref="C179" si="63">SUM(C162:C178)</f>
        <v>186</v>
      </c>
      <c r="D179" s="18">
        <f t="shared" ref="D179" si="64">SUM(D162:D178)</f>
        <v>139</v>
      </c>
      <c r="E179" s="18">
        <f t="shared" ref="E179" si="65">SUM(E162:E178)</f>
        <v>159</v>
      </c>
      <c r="F179" s="18">
        <f t="shared" ref="F179" si="66">SUM(F162:F178)</f>
        <v>164</v>
      </c>
      <c r="G179" s="18">
        <f t="shared" ref="G179" si="67">SUM(G162:G178)</f>
        <v>186</v>
      </c>
      <c r="H179" s="18">
        <f t="shared" ref="H179" si="68">SUM(H162:H178)</f>
        <v>623</v>
      </c>
      <c r="I179" s="18">
        <f t="shared" ref="I179" si="69">SUM(I162:I178)</f>
        <v>528</v>
      </c>
      <c r="J179" s="18">
        <f t="shared" ref="J179" si="70">SUM(J162:J178)</f>
        <v>406</v>
      </c>
      <c r="K179" s="18">
        <f t="shared" ref="K179" si="71">SUM(K162:K178)</f>
        <v>387</v>
      </c>
      <c r="L179" s="18">
        <f t="shared" ref="L179" si="72">SUM(L162:L178)</f>
        <v>484</v>
      </c>
      <c r="M179" s="18">
        <f>SUM(M162:M178)</f>
        <v>3560</v>
      </c>
      <c r="N179" s="18"/>
      <c r="O179" s="18"/>
      <c r="P179" s="18"/>
    </row>
    <row r="181" spans="1:17" ht="16" thickBot="1">
      <c r="A181" s="12" t="s">
        <v>12</v>
      </c>
      <c r="B181" s="12">
        <v>2007</v>
      </c>
      <c r="C181" s="12">
        <v>2008</v>
      </c>
      <c r="D181" s="12">
        <v>2009</v>
      </c>
      <c r="E181" s="12">
        <v>2010</v>
      </c>
      <c r="F181" s="12">
        <v>2011</v>
      </c>
      <c r="G181" s="12">
        <v>2012</v>
      </c>
      <c r="H181" s="12">
        <v>2013</v>
      </c>
      <c r="I181" s="12">
        <v>2014</v>
      </c>
      <c r="J181" s="12">
        <v>2015</v>
      </c>
      <c r="K181" s="12">
        <v>2016</v>
      </c>
      <c r="L181" s="12">
        <v>2017</v>
      </c>
      <c r="M181" s="12">
        <v>2018</v>
      </c>
      <c r="N181" s="12" t="s">
        <v>24</v>
      </c>
      <c r="O181" s="12" t="s">
        <v>25</v>
      </c>
      <c r="P181" s="12" t="s">
        <v>55</v>
      </c>
      <c r="Q181" s="13">
        <v>20.18</v>
      </c>
    </row>
    <row r="182" spans="1:17">
      <c r="A182" s="11" t="s">
        <v>39</v>
      </c>
      <c r="B182" s="15">
        <v>12</v>
      </c>
      <c r="C182" s="15">
        <v>12</v>
      </c>
      <c r="D182" s="15">
        <v>28</v>
      </c>
      <c r="E182" s="15">
        <v>32</v>
      </c>
      <c r="F182" s="15">
        <v>33</v>
      </c>
      <c r="G182" s="15">
        <v>41</v>
      </c>
      <c r="H182" s="15">
        <v>40</v>
      </c>
      <c r="I182" s="15">
        <v>25</v>
      </c>
      <c r="J182" s="15">
        <v>24</v>
      </c>
      <c r="K182" s="15">
        <v>15</v>
      </c>
      <c r="L182" s="15">
        <v>5</v>
      </c>
      <c r="M182" s="14">
        <v>9</v>
      </c>
      <c r="N182" s="14">
        <f>SUM(B182:M182)</f>
        <v>276</v>
      </c>
      <c r="O182" s="16">
        <f>N182/N200</f>
        <v>1.0440703612634765E-2</v>
      </c>
      <c r="P182" s="16">
        <f>N182/(N200-N187)</f>
        <v>1.0474780826596836E-2</v>
      </c>
      <c r="Q182" s="16">
        <f>L182/L200</f>
        <v>3.8491147036181679E-3</v>
      </c>
    </row>
    <row r="183" spans="1:17">
      <c r="A183" s="11" t="s">
        <v>40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4">
        <v>1</v>
      </c>
      <c r="N183" s="14">
        <f>SUM(B183:L183)</f>
        <v>0</v>
      </c>
      <c r="O183" s="16">
        <f>N183/N200</f>
        <v>0</v>
      </c>
      <c r="P183" s="16">
        <f>N183/(N200-N187)</f>
        <v>0</v>
      </c>
      <c r="Q183" s="16">
        <f>L183/L200</f>
        <v>0</v>
      </c>
    </row>
    <row r="184" spans="1:17">
      <c r="A184" s="11" t="s">
        <v>41</v>
      </c>
      <c r="B184" s="15">
        <v>10</v>
      </c>
      <c r="C184" s="15">
        <v>44</v>
      </c>
      <c r="D184" s="15">
        <v>96</v>
      </c>
      <c r="E184" s="15">
        <v>112</v>
      </c>
      <c r="F184" s="15">
        <v>73</v>
      </c>
      <c r="G184" s="15">
        <v>47</v>
      </c>
      <c r="H184" s="15">
        <v>62</v>
      </c>
      <c r="I184" s="15">
        <v>66</v>
      </c>
      <c r="J184" s="15">
        <v>76</v>
      </c>
      <c r="K184" s="15">
        <v>65</v>
      </c>
      <c r="L184" s="15">
        <v>47</v>
      </c>
      <c r="M184" s="14">
        <v>21</v>
      </c>
      <c r="N184" s="14">
        <f>SUM(B184:M184)</f>
        <v>719</v>
      </c>
      <c r="O184" s="16">
        <f>N184/N200</f>
        <v>2.7198789483639116E-2</v>
      </c>
      <c r="P184" s="16">
        <f>N184/(N200-N187)</f>
        <v>2.7287563095373637E-2</v>
      </c>
      <c r="Q184" s="16">
        <f>L184/L200</f>
        <v>3.6181678214010776E-2</v>
      </c>
    </row>
    <row r="185" spans="1:17">
      <c r="A185" s="11" t="s">
        <v>42</v>
      </c>
      <c r="B185" s="15"/>
      <c r="C185" s="15"/>
      <c r="D185" s="15"/>
      <c r="E185" s="15"/>
      <c r="F185" s="15"/>
      <c r="G185" s="15"/>
      <c r="H185" s="15">
        <v>1</v>
      </c>
      <c r="I185" s="15"/>
      <c r="J185" s="15"/>
      <c r="K185" s="15"/>
      <c r="L185" s="15">
        <v>1</v>
      </c>
      <c r="N185" s="14">
        <f>SUM(B185:L185)</f>
        <v>2</v>
      </c>
      <c r="O185" s="16">
        <f>N185/N200</f>
        <v>7.5657272555324377E-5</v>
      </c>
      <c r="P185" s="16">
        <f>N185/(N200-N187)</f>
        <v>7.5904208888382866E-5</v>
      </c>
      <c r="Q185" s="16">
        <f>L185/L200</f>
        <v>7.6982294072363352E-4</v>
      </c>
    </row>
    <row r="186" spans="1:17">
      <c r="A186" s="11" t="s">
        <v>43</v>
      </c>
      <c r="B186" s="15">
        <v>9</v>
      </c>
      <c r="C186" s="15">
        <v>17</v>
      </c>
      <c r="D186" s="15">
        <v>23</v>
      </c>
      <c r="E186" s="15">
        <v>35</v>
      </c>
      <c r="F186" s="15">
        <v>33</v>
      </c>
      <c r="G186" s="15">
        <v>29</v>
      </c>
      <c r="H186" s="15">
        <v>34</v>
      </c>
      <c r="I186" s="15">
        <v>30</v>
      </c>
      <c r="J186" s="15">
        <v>28</v>
      </c>
      <c r="K186" s="15">
        <v>16</v>
      </c>
      <c r="L186" s="15">
        <v>8</v>
      </c>
      <c r="M186" s="14">
        <v>5</v>
      </c>
      <c r="N186" s="14">
        <f>SUM(B186:M186)</f>
        <v>267</v>
      </c>
      <c r="O186" s="16">
        <f>N186/N200</f>
        <v>1.0100245886135804E-2</v>
      </c>
      <c r="P186" s="16">
        <f>N186/(N200-N187)</f>
        <v>1.0133211886599111E-2</v>
      </c>
      <c r="Q186" s="16">
        <f>L186/L200</f>
        <v>6.1585835257890681E-3</v>
      </c>
    </row>
    <row r="187" spans="1:17">
      <c r="A187" s="11" t="s">
        <v>44</v>
      </c>
      <c r="B187" s="15"/>
      <c r="C187" s="15"/>
      <c r="D187" s="15">
        <v>1</v>
      </c>
      <c r="E187" s="15">
        <v>1</v>
      </c>
      <c r="F187" s="15"/>
      <c r="G187" s="15">
        <v>6</v>
      </c>
      <c r="H187" s="15">
        <v>25</v>
      </c>
      <c r="I187" s="15">
        <v>24</v>
      </c>
      <c r="J187" s="15">
        <v>13</v>
      </c>
      <c r="K187" s="15">
        <v>13</v>
      </c>
      <c r="L187" s="15">
        <v>3</v>
      </c>
      <c r="N187" s="14">
        <f>SUM(B187:L187)</f>
        <v>86</v>
      </c>
      <c r="O187" s="16">
        <f>N187/N200</f>
        <v>3.2532627198789484E-3</v>
      </c>
      <c r="P187" s="16">
        <f>N187/(N200-N187)</f>
        <v>3.2638809822004631E-3</v>
      </c>
      <c r="Q187" s="16">
        <f>L187/L200</f>
        <v>2.3094688221709007E-3</v>
      </c>
    </row>
    <row r="188" spans="1:17">
      <c r="A188" s="11" t="s">
        <v>21</v>
      </c>
      <c r="B188" s="15">
        <v>249</v>
      </c>
      <c r="C188" s="15">
        <v>191</v>
      </c>
      <c r="D188" s="15">
        <v>561</v>
      </c>
      <c r="E188" s="15">
        <v>431</v>
      </c>
      <c r="F188" s="15">
        <v>337</v>
      </c>
      <c r="G188" s="15">
        <v>325</v>
      </c>
      <c r="H188" s="15">
        <v>330</v>
      </c>
      <c r="I188" s="15">
        <v>272</v>
      </c>
      <c r="J188" s="15">
        <v>307</v>
      </c>
      <c r="K188" s="15">
        <v>192</v>
      </c>
      <c r="L188" s="15">
        <v>207</v>
      </c>
      <c r="M188" s="14">
        <v>61</v>
      </c>
      <c r="N188" s="14">
        <f>SUM(B188:M188)</f>
        <v>3463</v>
      </c>
      <c r="O188" s="16">
        <f>N188/N200</f>
        <v>0.13100056742954416</v>
      </c>
      <c r="P188" s="16">
        <f>N188/(N200-N187)</f>
        <v>0.13142813769023493</v>
      </c>
      <c r="Q188" s="16">
        <f>L188/L200</f>
        <v>0.15935334872979215</v>
      </c>
    </row>
    <row r="189" spans="1:17">
      <c r="A189" s="11" t="s">
        <v>45</v>
      </c>
      <c r="B189" s="15"/>
      <c r="C189" s="15"/>
      <c r="D189" s="15"/>
      <c r="E189" s="15">
        <v>1</v>
      </c>
      <c r="F189" s="15">
        <v>2</v>
      </c>
      <c r="G189" s="15">
        <v>4</v>
      </c>
      <c r="H189" s="15">
        <v>2</v>
      </c>
      <c r="I189" s="15">
        <v>1</v>
      </c>
      <c r="J189" s="15">
        <v>4</v>
      </c>
      <c r="K189" s="15">
        <v>4</v>
      </c>
      <c r="L189" s="15"/>
      <c r="M189" s="14">
        <v>3</v>
      </c>
      <c r="N189" s="14">
        <f>SUM(B189:M189)</f>
        <v>21</v>
      </c>
      <c r="O189" s="16">
        <f>N189/N200</f>
        <v>7.9440136183090598E-4</v>
      </c>
      <c r="P189" s="16">
        <f>N189/(N200-N187)</f>
        <v>7.9699419332802002E-4</v>
      </c>
      <c r="Q189" s="16">
        <f>L189/L200</f>
        <v>0</v>
      </c>
    </row>
    <row r="190" spans="1:17">
      <c r="A190" s="11" t="s">
        <v>46</v>
      </c>
      <c r="B190" s="15">
        <v>199</v>
      </c>
      <c r="C190" s="15">
        <v>158</v>
      </c>
      <c r="D190" s="15">
        <v>376</v>
      </c>
      <c r="E190" s="15">
        <v>294</v>
      </c>
      <c r="F190" s="15">
        <v>443</v>
      </c>
      <c r="G190" s="15">
        <v>373</v>
      </c>
      <c r="H190" s="15">
        <v>523</v>
      </c>
      <c r="I190" s="15">
        <v>637</v>
      </c>
      <c r="J190" s="15">
        <v>750</v>
      </c>
      <c r="K190" s="15">
        <v>440</v>
      </c>
      <c r="L190" s="15">
        <v>325</v>
      </c>
      <c r="M190" s="14">
        <v>176</v>
      </c>
      <c r="N190" s="14">
        <f>SUM(B190:M190)</f>
        <v>4694</v>
      </c>
      <c r="O190" s="16">
        <f>N190/N200</f>
        <v>0.17756761868734633</v>
      </c>
      <c r="P190" s="16">
        <f>N190/(N200-N187)</f>
        <v>0.17814717826103457</v>
      </c>
      <c r="Q190" s="16">
        <f>L190/L200</f>
        <v>0.2501924557351809</v>
      </c>
    </row>
    <row r="191" spans="1:17">
      <c r="A191" s="11" t="s">
        <v>47</v>
      </c>
      <c r="B191" s="15">
        <v>9</v>
      </c>
      <c r="C191" s="15">
        <v>20</v>
      </c>
      <c r="D191" s="15">
        <v>253</v>
      </c>
      <c r="E191" s="15">
        <v>184</v>
      </c>
      <c r="F191" s="15">
        <v>158</v>
      </c>
      <c r="G191" s="15">
        <v>134</v>
      </c>
      <c r="H191" s="15">
        <v>208</v>
      </c>
      <c r="I191" s="15">
        <v>148</v>
      </c>
      <c r="J191" s="15">
        <v>84</v>
      </c>
      <c r="K191" s="15">
        <v>38</v>
      </c>
      <c r="L191" s="15">
        <v>22</v>
      </c>
      <c r="M191" s="14">
        <v>32</v>
      </c>
      <c r="N191" s="14">
        <f>SUM(B191:M191)</f>
        <v>1290</v>
      </c>
      <c r="O191" s="16">
        <f>N191/N200</f>
        <v>4.8798940798184226E-2</v>
      </c>
      <c r="P191" s="16">
        <f>N191/(N200-N187)</f>
        <v>4.8958214733006947E-2</v>
      </c>
      <c r="Q191" s="16">
        <f>L191/L200</f>
        <v>1.6936104695919937E-2</v>
      </c>
    </row>
    <row r="192" spans="1:17">
      <c r="A192" s="11" t="s">
        <v>58</v>
      </c>
      <c r="B192" s="15">
        <v>64</v>
      </c>
      <c r="C192" s="15">
        <v>58</v>
      </c>
      <c r="D192" s="15"/>
      <c r="E192" s="15"/>
      <c r="F192" s="15"/>
      <c r="G192" s="15"/>
      <c r="H192" s="15"/>
      <c r="I192" s="15"/>
      <c r="J192" s="15"/>
      <c r="K192" s="15"/>
      <c r="L192" s="15"/>
      <c r="N192" s="14">
        <f>SUM(B192:L192)</f>
        <v>122</v>
      </c>
      <c r="O192" s="16">
        <f>N192/N200</f>
        <v>4.6150936258747876E-3</v>
      </c>
      <c r="P192" s="16">
        <f>N192/(N200-N187)</f>
        <v>4.6301567421913542E-3</v>
      </c>
      <c r="Q192" s="16">
        <f>L192/L200</f>
        <v>0</v>
      </c>
    </row>
    <row r="193" spans="1:17">
      <c r="A193" s="11" t="s">
        <v>48</v>
      </c>
      <c r="B193" s="15">
        <v>97</v>
      </c>
      <c r="C193" s="15">
        <v>167</v>
      </c>
      <c r="D193" s="15">
        <v>584</v>
      </c>
      <c r="E193" s="15">
        <v>646</v>
      </c>
      <c r="F193" s="15">
        <v>680</v>
      </c>
      <c r="G193" s="15">
        <v>695</v>
      </c>
      <c r="H193" s="15">
        <v>702</v>
      </c>
      <c r="I193" s="15">
        <v>877</v>
      </c>
      <c r="J193" s="15">
        <v>672</v>
      </c>
      <c r="K193" s="15">
        <v>391</v>
      </c>
      <c r="L193" s="15">
        <v>297</v>
      </c>
      <c r="M193" s="14">
        <v>167</v>
      </c>
      <c r="N193" s="14">
        <f t="shared" ref="N193:N199" si="73">SUM(B193:M193)</f>
        <v>5975</v>
      </c>
      <c r="O193" s="16">
        <f>N193/N200</f>
        <v>0.22602610175903159</v>
      </c>
      <c r="P193" s="16">
        <f>N193/(N200-N187)</f>
        <v>0.2267638240540438</v>
      </c>
      <c r="Q193" s="16">
        <f>L193/L200</f>
        <v>0.22863741339491916</v>
      </c>
    </row>
    <row r="194" spans="1:17">
      <c r="A194" s="11" t="s">
        <v>49</v>
      </c>
      <c r="B194" s="15">
        <v>86</v>
      </c>
      <c r="C194" s="15">
        <v>222</v>
      </c>
      <c r="D194" s="15">
        <v>525</v>
      </c>
      <c r="E194" s="15">
        <v>585</v>
      </c>
      <c r="F194" s="15">
        <v>780</v>
      </c>
      <c r="G194" s="15">
        <v>648</v>
      </c>
      <c r="H194" s="15">
        <v>477</v>
      </c>
      <c r="I194" s="15">
        <v>479</v>
      </c>
      <c r="J194" s="15">
        <v>369</v>
      </c>
      <c r="K194" s="15">
        <v>186</v>
      </c>
      <c r="L194" s="15">
        <v>137</v>
      </c>
      <c r="M194" s="14">
        <v>89</v>
      </c>
      <c r="N194" s="14">
        <f t="shared" si="73"/>
        <v>4583</v>
      </c>
      <c r="O194" s="16">
        <f>N194/N200</f>
        <v>0.17336864006052582</v>
      </c>
      <c r="P194" s="16">
        <f>N194/(N200-N187)</f>
        <v>0.17393449466772934</v>
      </c>
      <c r="Q194" s="16">
        <f>L194/L200</f>
        <v>0.10546574287913779</v>
      </c>
    </row>
    <row r="195" spans="1:17">
      <c r="A195" s="11" t="s">
        <v>50</v>
      </c>
      <c r="B195" s="15">
        <v>2</v>
      </c>
      <c r="C195" s="15">
        <v>4</v>
      </c>
      <c r="D195" s="15">
        <v>5</v>
      </c>
      <c r="E195" s="15">
        <v>7</v>
      </c>
      <c r="F195" s="15">
        <v>7</v>
      </c>
      <c r="G195" s="15">
        <v>3</v>
      </c>
      <c r="H195" s="15">
        <v>3</v>
      </c>
      <c r="I195" s="15">
        <v>4</v>
      </c>
      <c r="J195" s="15">
        <v>13</v>
      </c>
      <c r="K195" s="15">
        <v>5</v>
      </c>
      <c r="L195" s="15">
        <v>7</v>
      </c>
      <c r="M195" s="14">
        <v>2</v>
      </c>
      <c r="N195" s="14">
        <f t="shared" si="73"/>
        <v>62</v>
      </c>
      <c r="O195" s="16">
        <f>N195/N200</f>
        <v>2.3453754492150556E-3</v>
      </c>
      <c r="P195" s="16">
        <f>N195/(N200-N187)</f>
        <v>2.3530304755398686E-3</v>
      </c>
      <c r="Q195" s="16">
        <f>L195/L200</f>
        <v>5.3887605850654347E-3</v>
      </c>
    </row>
    <row r="196" spans="1:17">
      <c r="A196" s="11" t="s">
        <v>51</v>
      </c>
      <c r="B196" s="15">
        <v>10</v>
      </c>
      <c r="C196" s="15">
        <v>11</v>
      </c>
      <c r="D196" s="15">
        <v>49</v>
      </c>
      <c r="E196" s="15">
        <v>62</v>
      </c>
      <c r="F196" s="15">
        <v>82</v>
      </c>
      <c r="G196" s="15">
        <v>102</v>
      </c>
      <c r="H196" s="15">
        <v>71</v>
      </c>
      <c r="I196" s="15">
        <v>57</v>
      </c>
      <c r="J196" s="15">
        <v>45</v>
      </c>
      <c r="K196" s="15">
        <v>56</v>
      </c>
      <c r="L196" s="15">
        <v>57</v>
      </c>
      <c r="M196" s="14">
        <v>31</v>
      </c>
      <c r="N196" s="14">
        <f t="shared" si="73"/>
        <v>633</v>
      </c>
      <c r="O196" s="16">
        <f>N196/N200</f>
        <v>2.3945526763760168E-2</v>
      </c>
      <c r="P196" s="16">
        <f>N196/(N200-N187)</f>
        <v>2.4023682113173177E-2</v>
      </c>
      <c r="Q196" s="16">
        <f>L196/L200</f>
        <v>4.3879907621247112E-2</v>
      </c>
    </row>
    <row r="197" spans="1:17">
      <c r="A197" s="11" t="s">
        <v>52</v>
      </c>
      <c r="B197" s="15">
        <v>132</v>
      </c>
      <c r="C197" s="15">
        <v>178</v>
      </c>
      <c r="D197" s="15">
        <v>555</v>
      </c>
      <c r="E197" s="15">
        <v>334</v>
      </c>
      <c r="F197" s="15">
        <v>273</v>
      </c>
      <c r="G197" s="15">
        <v>212</v>
      </c>
      <c r="H197" s="15">
        <v>240</v>
      </c>
      <c r="I197" s="15">
        <v>228</v>
      </c>
      <c r="J197" s="15">
        <v>232</v>
      </c>
      <c r="K197" s="15">
        <v>138</v>
      </c>
      <c r="L197" s="15">
        <v>94</v>
      </c>
      <c r="M197" s="14">
        <v>66</v>
      </c>
      <c r="N197" s="14">
        <f t="shared" si="73"/>
        <v>2682</v>
      </c>
      <c r="O197" s="16">
        <f>N197/N200</f>
        <v>0.10145640249669</v>
      </c>
      <c r="P197" s="16">
        <f>N197/(N200-N187)</f>
        <v>0.10178754411932142</v>
      </c>
      <c r="Q197" s="16">
        <f>L197/L200</f>
        <v>7.2363356428021552E-2</v>
      </c>
    </row>
    <row r="198" spans="1:17">
      <c r="A198" s="11" t="s">
        <v>53</v>
      </c>
      <c r="B198" s="15">
        <v>8</v>
      </c>
      <c r="C198" s="15">
        <v>7</v>
      </c>
      <c r="D198" s="15">
        <v>19</v>
      </c>
      <c r="E198" s="15">
        <v>9</v>
      </c>
      <c r="F198" s="15">
        <v>24</v>
      </c>
      <c r="G198" s="15">
        <v>17</v>
      </c>
      <c r="H198" s="15">
        <v>24</v>
      </c>
      <c r="I198" s="15">
        <v>20</v>
      </c>
      <c r="J198" s="15">
        <v>4</v>
      </c>
      <c r="K198" s="15">
        <v>3</v>
      </c>
      <c r="L198" s="15">
        <v>7</v>
      </c>
      <c r="M198" s="14">
        <v>4</v>
      </c>
      <c r="N198" s="14">
        <f t="shared" si="73"/>
        <v>146</v>
      </c>
      <c r="O198" s="16">
        <f>N198/N200</f>
        <v>5.5229808965386795E-3</v>
      </c>
      <c r="P198" s="16">
        <f>N198/(N200-N187)</f>
        <v>5.5410072488519492E-3</v>
      </c>
      <c r="Q198" s="16">
        <f>L198/L200</f>
        <v>5.3887605850654347E-3</v>
      </c>
    </row>
    <row r="199" spans="1:17">
      <c r="A199" s="11" t="s">
        <v>54</v>
      </c>
      <c r="B199" s="15">
        <v>62</v>
      </c>
      <c r="C199" s="15">
        <v>66</v>
      </c>
      <c r="D199" s="15">
        <v>132</v>
      </c>
      <c r="E199" s="15">
        <v>151</v>
      </c>
      <c r="F199" s="15">
        <v>163</v>
      </c>
      <c r="G199" s="15">
        <v>153</v>
      </c>
      <c r="H199" s="15">
        <v>210</v>
      </c>
      <c r="I199" s="15">
        <v>105</v>
      </c>
      <c r="J199" s="15">
        <v>143</v>
      </c>
      <c r="K199" s="15">
        <v>98</v>
      </c>
      <c r="L199" s="15">
        <v>82</v>
      </c>
      <c r="M199" s="14">
        <v>49</v>
      </c>
      <c r="N199" s="14">
        <f t="shared" si="73"/>
        <v>1414</v>
      </c>
      <c r="O199" s="16">
        <f>N199/N200</f>
        <v>5.3489691696614335E-2</v>
      </c>
      <c r="P199" s="16">
        <f>N199/(N200-N187)</f>
        <v>5.3664275684086681E-2</v>
      </c>
      <c r="Q199" s="16">
        <f>K199/L200</f>
        <v>7.544264819091609E-2</v>
      </c>
    </row>
    <row r="200" spans="1:17">
      <c r="A200" s="18" t="s">
        <v>24</v>
      </c>
      <c r="B200" s="18">
        <f>SUM(B182:B199)</f>
        <v>949</v>
      </c>
      <c r="C200" s="18">
        <f t="shared" ref="C200" si="74">SUM(C182:C199)</f>
        <v>1155</v>
      </c>
      <c r="D200" s="18">
        <f t="shared" ref="D200" si="75">SUM(D182:D199)</f>
        <v>3207</v>
      </c>
      <c r="E200" s="18">
        <f t="shared" ref="E200" si="76">SUM(E182:E199)</f>
        <v>2884</v>
      </c>
      <c r="F200" s="18">
        <f t="shared" ref="F200" si="77">SUM(F182:F199)</f>
        <v>3088</v>
      </c>
      <c r="G200" s="18">
        <f t="shared" ref="G200" si="78">SUM(G182:G199)</f>
        <v>2789</v>
      </c>
      <c r="H200" s="18">
        <f t="shared" ref="H200" si="79">SUM(H182:H199)</f>
        <v>2952</v>
      </c>
      <c r="I200" s="18">
        <f t="shared" ref="I200" si="80">SUM(I182:I199)</f>
        <v>2973</v>
      </c>
      <c r="J200" s="18">
        <f t="shared" ref="J200" si="81">SUM(J182:J199)</f>
        <v>2764</v>
      </c>
      <c r="K200" s="18">
        <f t="shared" ref="K200" si="82">SUM(K182:K199)</f>
        <v>1660</v>
      </c>
      <c r="L200" s="18">
        <f t="shared" ref="L200" si="83">SUM(L182:L199)</f>
        <v>1299</v>
      </c>
      <c r="N200" s="18">
        <f>SUM(N182:N199)</f>
        <v>26435</v>
      </c>
      <c r="O200" s="18"/>
      <c r="P200" s="18"/>
      <c r="Q200" s="18"/>
    </row>
    <row r="202" spans="1:17" ht="16" thickBot="1">
      <c r="A202" s="12" t="s">
        <v>9</v>
      </c>
      <c r="B202" s="12">
        <v>2008</v>
      </c>
      <c r="C202" s="12">
        <v>2009</v>
      </c>
      <c r="D202" s="12">
        <v>2010</v>
      </c>
      <c r="E202" s="12">
        <v>2011</v>
      </c>
      <c r="F202" s="12">
        <v>2012</v>
      </c>
      <c r="G202" s="12">
        <v>2013</v>
      </c>
      <c r="H202" s="12">
        <v>2014</v>
      </c>
      <c r="I202" s="12">
        <v>2015</v>
      </c>
      <c r="J202" s="12">
        <v>2016</v>
      </c>
      <c r="K202" s="12">
        <v>2017</v>
      </c>
      <c r="L202" s="12">
        <v>2018</v>
      </c>
      <c r="M202" s="12" t="s">
        <v>24</v>
      </c>
      <c r="N202" s="12" t="s">
        <v>25</v>
      </c>
      <c r="O202" s="12" t="s">
        <v>55</v>
      </c>
      <c r="P202" s="13">
        <v>20.18</v>
      </c>
    </row>
    <row r="203" spans="1:17">
      <c r="A203" s="11" t="s">
        <v>39</v>
      </c>
      <c r="B203" s="17">
        <v>2</v>
      </c>
      <c r="C203" s="17">
        <v>7</v>
      </c>
      <c r="D203" s="17">
        <v>5</v>
      </c>
      <c r="E203" s="17">
        <v>9</v>
      </c>
      <c r="F203" s="17">
        <v>13</v>
      </c>
      <c r="G203" s="17">
        <v>4</v>
      </c>
      <c r="H203" s="17">
        <v>13</v>
      </c>
      <c r="I203" s="17">
        <v>12</v>
      </c>
      <c r="J203" s="17">
        <v>12</v>
      </c>
      <c r="K203" s="17">
        <v>8</v>
      </c>
      <c r="L203" s="17">
        <v>8</v>
      </c>
      <c r="M203" s="14">
        <f t="shared" ref="M203:M219" si="84">SUM(B203:L203)</f>
        <v>93</v>
      </c>
      <c r="N203" s="16">
        <f>M203/M220</f>
        <v>1.9488683989941323E-2</v>
      </c>
      <c r="O203" s="16">
        <f>M203/(M220-M208)</f>
        <v>1.9492768811569902E-2</v>
      </c>
      <c r="P203" s="16">
        <f>L203/L220</f>
        <v>1.4652014652014652E-2</v>
      </c>
    </row>
    <row r="204" spans="1:17">
      <c r="A204" s="11" t="s">
        <v>40</v>
      </c>
      <c r="L204" s="14">
        <v>9</v>
      </c>
      <c r="M204" s="14">
        <f t="shared" si="84"/>
        <v>9</v>
      </c>
      <c r="N204" s="16">
        <f>M204/M220</f>
        <v>1.8860016764459346E-3</v>
      </c>
      <c r="O204" s="16">
        <f>M204/(M220-M208)</f>
        <v>1.8863969817648292E-3</v>
      </c>
      <c r="P204" s="16">
        <f>L204/L220</f>
        <v>1.6483516483516484E-2</v>
      </c>
    </row>
    <row r="205" spans="1:17">
      <c r="A205" s="11" t="s">
        <v>41</v>
      </c>
      <c r="B205" s="15">
        <v>72</v>
      </c>
      <c r="C205" s="15">
        <v>55</v>
      </c>
      <c r="D205" s="15">
        <v>58</v>
      </c>
      <c r="E205" s="15">
        <v>39</v>
      </c>
      <c r="F205" s="15">
        <v>36</v>
      </c>
      <c r="G205" s="15">
        <v>37</v>
      </c>
      <c r="H205" s="15">
        <v>20</v>
      </c>
      <c r="I205" s="15">
        <v>29</v>
      </c>
      <c r="J205" s="15">
        <v>21</v>
      </c>
      <c r="K205" s="15">
        <v>9</v>
      </c>
      <c r="L205" s="15">
        <v>20</v>
      </c>
      <c r="M205" s="14">
        <f t="shared" si="84"/>
        <v>396</v>
      </c>
      <c r="N205" s="16">
        <f>M205/M220</f>
        <v>8.298407376362113E-2</v>
      </c>
      <c r="O205" s="16">
        <f>M205/(M220-M208)</f>
        <v>8.3001467197652487E-2</v>
      </c>
      <c r="P205" s="16">
        <f>L205/L220</f>
        <v>3.6630036630036632E-2</v>
      </c>
    </row>
    <row r="206" spans="1:17">
      <c r="A206" s="11" t="s">
        <v>42</v>
      </c>
      <c r="B206" s="15"/>
      <c r="C206" s="15"/>
      <c r="D206" s="15"/>
      <c r="E206" s="15"/>
      <c r="F206" s="15">
        <v>5</v>
      </c>
      <c r="G206" s="15">
        <v>7</v>
      </c>
      <c r="H206" s="15">
        <v>4</v>
      </c>
      <c r="I206" s="15">
        <v>3</v>
      </c>
      <c r="J206" s="15">
        <v>4</v>
      </c>
      <c r="K206" s="15">
        <v>4</v>
      </c>
      <c r="L206" s="15">
        <v>3</v>
      </c>
      <c r="M206" s="14">
        <f t="shared" si="84"/>
        <v>30</v>
      </c>
      <c r="N206" s="16">
        <f>M206/M220</f>
        <v>6.2866722548197817E-3</v>
      </c>
      <c r="O206" s="16">
        <f>M206/(M220-M208)</f>
        <v>6.2879899392160972E-3</v>
      </c>
      <c r="P206" s="16">
        <f>L206/L220</f>
        <v>5.4945054945054949E-3</v>
      </c>
    </row>
    <row r="207" spans="1:17">
      <c r="A207" s="11" t="s">
        <v>43</v>
      </c>
      <c r="B207" s="15">
        <v>7</v>
      </c>
      <c r="C207" s="15">
        <v>9</v>
      </c>
      <c r="D207" s="15">
        <v>7</v>
      </c>
      <c r="E207" s="15">
        <v>4</v>
      </c>
      <c r="F207" s="15">
        <v>3</v>
      </c>
      <c r="G207" s="15">
        <v>4</v>
      </c>
      <c r="H207" s="15">
        <v>2</v>
      </c>
      <c r="I207" s="15"/>
      <c r="J207" s="15"/>
      <c r="K207" s="15">
        <v>2</v>
      </c>
      <c r="L207" s="15">
        <v>5</v>
      </c>
      <c r="M207" s="14">
        <f t="shared" si="84"/>
        <v>43</v>
      </c>
      <c r="N207" s="16">
        <f>M207/M220</f>
        <v>9.0108968985750208E-3</v>
      </c>
      <c r="O207" s="16">
        <f>M207/(M220-M208)</f>
        <v>9.0127855795430721E-3</v>
      </c>
      <c r="P207" s="16">
        <f>L207/L220</f>
        <v>9.1575091575091579E-3</v>
      </c>
    </row>
    <row r="208" spans="1:17">
      <c r="A208" s="11" t="s">
        <v>44</v>
      </c>
      <c r="B208" s="15"/>
      <c r="C208" s="15"/>
      <c r="D208" s="15"/>
      <c r="E208" s="15"/>
      <c r="F208" s="15"/>
      <c r="G208" s="15"/>
      <c r="H208" s="15"/>
      <c r="I208" s="15">
        <v>1</v>
      </c>
      <c r="J208" s="15"/>
      <c r="K208" s="15"/>
      <c r="L208" s="15"/>
      <c r="M208" s="14">
        <f t="shared" si="84"/>
        <v>1</v>
      </c>
      <c r="N208" s="16">
        <f>M208/M220</f>
        <v>2.0955574182732607E-4</v>
      </c>
      <c r="O208" s="16">
        <f>M208/(M220-M208)</f>
        <v>2.0959966464053657E-4</v>
      </c>
      <c r="P208" s="16">
        <f>L208/L220</f>
        <v>0</v>
      </c>
    </row>
    <row r="209" spans="1:16">
      <c r="A209" s="11" t="s">
        <v>21</v>
      </c>
      <c r="B209" s="15">
        <v>95</v>
      </c>
      <c r="C209" s="15">
        <v>75</v>
      </c>
      <c r="D209" s="15">
        <v>100</v>
      </c>
      <c r="E209" s="15">
        <v>78</v>
      </c>
      <c r="F209" s="15">
        <v>52</v>
      </c>
      <c r="G209" s="15">
        <v>48</v>
      </c>
      <c r="H209" s="15">
        <v>47</v>
      </c>
      <c r="I209" s="15">
        <v>28</v>
      </c>
      <c r="J209" s="15">
        <v>48</v>
      </c>
      <c r="K209" s="15">
        <v>23</v>
      </c>
      <c r="L209" s="15">
        <v>44</v>
      </c>
      <c r="M209" s="14">
        <f t="shared" si="84"/>
        <v>638</v>
      </c>
      <c r="N209" s="16">
        <f>M209/M220</f>
        <v>0.13369656328583404</v>
      </c>
      <c r="O209" s="16">
        <f>M209/(M220-M208)</f>
        <v>0.13372458604066234</v>
      </c>
      <c r="P209" s="16">
        <f>L209/L220</f>
        <v>8.0586080586080591E-2</v>
      </c>
    </row>
    <row r="210" spans="1:16">
      <c r="A210" s="11" t="s">
        <v>45</v>
      </c>
      <c r="B210" s="15"/>
      <c r="C210" s="15"/>
      <c r="D210" s="15"/>
      <c r="E210" s="15">
        <v>1</v>
      </c>
      <c r="F210" s="15"/>
      <c r="G210" s="15">
        <v>2</v>
      </c>
      <c r="H210" s="15">
        <v>5</v>
      </c>
      <c r="I210" s="15">
        <v>8</v>
      </c>
      <c r="J210" s="15">
        <v>4</v>
      </c>
      <c r="K210" s="15">
        <v>3</v>
      </c>
      <c r="L210" s="15">
        <v>4</v>
      </c>
      <c r="M210" s="14">
        <f t="shared" si="84"/>
        <v>27</v>
      </c>
      <c r="N210" s="16">
        <f>M210/M220</f>
        <v>5.6580050293378037E-3</v>
      </c>
      <c r="O210" s="16">
        <f>M210/(M220-M208)</f>
        <v>5.6591909452944874E-3</v>
      </c>
      <c r="P210" s="16">
        <f>L210/L220</f>
        <v>7.326007326007326E-3</v>
      </c>
    </row>
    <row r="211" spans="1:16">
      <c r="A211" s="11" t="s">
        <v>46</v>
      </c>
      <c r="B211" s="17">
        <v>56</v>
      </c>
      <c r="C211" s="17">
        <v>65</v>
      </c>
      <c r="D211" s="17">
        <v>47</v>
      </c>
      <c r="E211" s="17">
        <v>42</v>
      </c>
      <c r="F211" s="17">
        <v>44</v>
      </c>
      <c r="G211" s="17">
        <v>45</v>
      </c>
      <c r="H211" s="17">
        <v>58</v>
      </c>
      <c r="I211" s="17">
        <v>56</v>
      </c>
      <c r="J211" s="15">
        <v>36</v>
      </c>
      <c r="K211" s="15">
        <v>44</v>
      </c>
      <c r="L211" s="15">
        <v>77</v>
      </c>
      <c r="M211" s="14">
        <f t="shared" si="84"/>
        <v>570</v>
      </c>
      <c r="N211" s="16">
        <f>M211/M220</f>
        <v>0.11944677284157586</v>
      </c>
      <c r="O211" s="16">
        <f>M211/(M220-M208)</f>
        <v>0.11947180884510585</v>
      </c>
      <c r="P211" s="16">
        <f>L211/L220</f>
        <v>0.14102564102564102</v>
      </c>
    </row>
    <row r="212" spans="1:16">
      <c r="A212" s="11" t="s">
        <v>47</v>
      </c>
      <c r="B212" s="15">
        <v>1</v>
      </c>
      <c r="C212" s="15">
        <v>1</v>
      </c>
      <c r="D212" s="15">
        <v>4</v>
      </c>
      <c r="E212" s="15">
        <v>3</v>
      </c>
      <c r="F212" s="15">
        <v>2</v>
      </c>
      <c r="G212" s="15">
        <v>2</v>
      </c>
      <c r="H212" s="15">
        <v>6</v>
      </c>
      <c r="I212" s="15">
        <v>1</v>
      </c>
      <c r="J212" s="15">
        <v>1</v>
      </c>
      <c r="K212" s="15">
        <v>3</v>
      </c>
      <c r="L212" s="15">
        <v>1</v>
      </c>
      <c r="M212" s="14">
        <f t="shared" si="84"/>
        <v>25</v>
      </c>
      <c r="N212" s="16">
        <f>M212/M220</f>
        <v>5.238893545683152E-3</v>
      </c>
      <c r="O212" s="16">
        <f>M212/(M220-M208)</f>
        <v>5.2399916160134142E-3</v>
      </c>
      <c r="P212" s="16">
        <f>L212/L220</f>
        <v>1.8315018315018315E-3</v>
      </c>
    </row>
    <row r="213" spans="1:16">
      <c r="A213" s="11" t="s">
        <v>48</v>
      </c>
      <c r="B213" s="17">
        <v>63</v>
      </c>
      <c r="C213" s="17">
        <v>70</v>
      </c>
      <c r="D213" s="17">
        <v>77</v>
      </c>
      <c r="E213" s="17">
        <v>73</v>
      </c>
      <c r="F213" s="17">
        <v>71</v>
      </c>
      <c r="G213" s="17">
        <v>73</v>
      </c>
      <c r="H213" s="17">
        <v>67</v>
      </c>
      <c r="I213" s="17">
        <v>89</v>
      </c>
      <c r="J213" s="17">
        <v>116</v>
      </c>
      <c r="K213" s="15">
        <v>103</v>
      </c>
      <c r="L213" s="15">
        <v>184</v>
      </c>
      <c r="M213" s="14">
        <f t="shared" si="84"/>
        <v>986</v>
      </c>
      <c r="N213" s="16">
        <f>M213/M220</f>
        <v>0.2066219614417435</v>
      </c>
      <c r="O213" s="16">
        <f>M213/(M220-M208)</f>
        <v>0.20666526933556906</v>
      </c>
      <c r="P213" s="16">
        <f>L213/L220</f>
        <v>0.33699633699633702</v>
      </c>
    </row>
    <row r="214" spans="1:16">
      <c r="A214" s="11" t="s">
        <v>49</v>
      </c>
      <c r="B214" s="15">
        <v>42</v>
      </c>
      <c r="C214" s="15">
        <v>33</v>
      </c>
      <c r="D214" s="15">
        <v>35</v>
      </c>
      <c r="E214" s="15">
        <v>37</v>
      </c>
      <c r="F214" s="15">
        <v>44</v>
      </c>
      <c r="G214" s="15">
        <v>35</v>
      </c>
      <c r="H214" s="15">
        <v>42</v>
      </c>
      <c r="I214" s="15">
        <v>53</v>
      </c>
      <c r="J214" s="15">
        <v>20</v>
      </c>
      <c r="K214" s="15">
        <v>14</v>
      </c>
      <c r="L214" s="15">
        <v>13</v>
      </c>
      <c r="M214" s="14">
        <f t="shared" si="84"/>
        <v>368</v>
      </c>
      <c r="N214" s="16">
        <f>M214/M220</f>
        <v>7.7116512992455991E-2</v>
      </c>
      <c r="O214" s="16">
        <f>M214/(M220-M208)</f>
        <v>7.7132676587717455E-2</v>
      </c>
      <c r="P214" s="16">
        <f>L214/L220</f>
        <v>2.3809523809523808E-2</v>
      </c>
    </row>
    <row r="215" spans="1:16">
      <c r="A215" s="11" t="s">
        <v>50</v>
      </c>
      <c r="B215" s="15">
        <v>5</v>
      </c>
      <c r="C215" s="15">
        <v>2</v>
      </c>
      <c r="D215" s="17">
        <v>3</v>
      </c>
      <c r="E215" s="15">
        <v>5</v>
      </c>
      <c r="F215" s="17">
        <v>1</v>
      </c>
      <c r="G215" s="17"/>
      <c r="H215" s="17">
        <v>5</v>
      </c>
      <c r="I215" s="17">
        <v>2</v>
      </c>
      <c r="J215" s="17">
        <v>1</v>
      </c>
      <c r="K215" s="17">
        <v>2</v>
      </c>
      <c r="L215" s="15">
        <v>2</v>
      </c>
      <c r="M215" s="14">
        <f t="shared" si="84"/>
        <v>28</v>
      </c>
      <c r="N215" s="16">
        <f>M215/M220</f>
        <v>5.86756077116513E-3</v>
      </c>
      <c r="O215" s="16">
        <f>M215/(M220-M208)</f>
        <v>5.868790609935024E-3</v>
      </c>
      <c r="P215" s="16">
        <f>L215/L220</f>
        <v>3.663003663003663E-3</v>
      </c>
    </row>
    <row r="216" spans="1:16">
      <c r="A216" s="11" t="s">
        <v>51</v>
      </c>
      <c r="B216" s="15">
        <v>2</v>
      </c>
      <c r="C216" s="17">
        <v>5</v>
      </c>
      <c r="D216" s="17">
        <v>5</v>
      </c>
      <c r="E216" s="17">
        <v>7</v>
      </c>
      <c r="F216" s="17">
        <v>13</v>
      </c>
      <c r="G216" s="15">
        <v>3</v>
      </c>
      <c r="H216" s="15">
        <v>5</v>
      </c>
      <c r="I216" s="15">
        <v>9</v>
      </c>
      <c r="J216" s="15">
        <v>7</v>
      </c>
      <c r="K216" s="15">
        <v>6</v>
      </c>
      <c r="L216" s="15">
        <v>12</v>
      </c>
      <c r="M216" s="14">
        <f t="shared" si="84"/>
        <v>74</v>
      </c>
      <c r="N216" s="16">
        <f>M216/M220</f>
        <v>1.550712489522213E-2</v>
      </c>
      <c r="O216" s="16">
        <f>M216/(M220-M208)</f>
        <v>1.5510375183399707E-2</v>
      </c>
      <c r="P216" s="16">
        <f>L216/L220</f>
        <v>2.197802197802198E-2</v>
      </c>
    </row>
    <row r="217" spans="1:16">
      <c r="A217" s="11" t="s">
        <v>52</v>
      </c>
      <c r="B217" s="15">
        <v>84</v>
      </c>
      <c r="C217" s="15">
        <v>67</v>
      </c>
      <c r="D217" s="15">
        <v>71</v>
      </c>
      <c r="E217" s="15">
        <v>69</v>
      </c>
      <c r="F217" s="15">
        <v>44</v>
      </c>
      <c r="G217" s="15">
        <v>52</v>
      </c>
      <c r="H217" s="15">
        <v>52</v>
      </c>
      <c r="I217" s="15">
        <v>74</v>
      </c>
      <c r="J217" s="15">
        <v>63</v>
      </c>
      <c r="K217" s="15">
        <v>63</v>
      </c>
      <c r="L217" s="15">
        <v>98</v>
      </c>
      <c r="M217" s="14">
        <f t="shared" si="84"/>
        <v>737</v>
      </c>
      <c r="N217" s="16">
        <f>M217/M220</f>
        <v>0.1544425817267393</v>
      </c>
      <c r="O217" s="16">
        <f>M217/(M220-M208)</f>
        <v>0.15447495284007545</v>
      </c>
      <c r="P217" s="16">
        <f>L217/L220</f>
        <v>0.17948717948717949</v>
      </c>
    </row>
    <row r="218" spans="1:16">
      <c r="A218" s="11" t="s">
        <v>53</v>
      </c>
      <c r="B218" s="15">
        <v>1</v>
      </c>
      <c r="C218" s="15"/>
      <c r="D218" s="15">
        <v>2</v>
      </c>
      <c r="E218" s="15">
        <v>5</v>
      </c>
      <c r="F218" s="15">
        <v>4</v>
      </c>
      <c r="G218" s="15">
        <v>5</v>
      </c>
      <c r="H218" s="15">
        <v>7</v>
      </c>
      <c r="I218" s="15">
        <v>10</v>
      </c>
      <c r="J218" s="15">
        <v>6</v>
      </c>
      <c r="K218" s="15">
        <v>5</v>
      </c>
      <c r="L218" s="15">
        <v>5</v>
      </c>
      <c r="M218" s="14">
        <f t="shared" si="84"/>
        <v>50</v>
      </c>
      <c r="N218" s="16">
        <f>M218/M220</f>
        <v>1.0477787091366304E-2</v>
      </c>
      <c r="O218" s="16">
        <f>M218/(M220-M208)</f>
        <v>1.0479983232026828E-2</v>
      </c>
      <c r="P218" s="16">
        <f>L218/L220</f>
        <v>9.1575091575091579E-3</v>
      </c>
    </row>
    <row r="219" spans="1:16">
      <c r="A219" s="11" t="s">
        <v>54</v>
      </c>
      <c r="B219" s="17">
        <v>108</v>
      </c>
      <c r="C219" s="17">
        <v>98</v>
      </c>
      <c r="D219" s="17">
        <v>88</v>
      </c>
      <c r="E219" s="17">
        <v>77</v>
      </c>
      <c r="F219" s="17">
        <v>58</v>
      </c>
      <c r="G219" s="17">
        <v>42</v>
      </c>
      <c r="H219" s="17">
        <v>52</v>
      </c>
      <c r="I219" s="17">
        <v>56</v>
      </c>
      <c r="J219" s="17">
        <v>35</v>
      </c>
      <c r="K219" s="17">
        <v>22</v>
      </c>
      <c r="L219" s="15">
        <v>61</v>
      </c>
      <c r="M219" s="14">
        <f t="shared" si="84"/>
        <v>697</v>
      </c>
      <c r="N219" s="16">
        <f>M219/M220</f>
        <v>0.14606035205364626</v>
      </c>
      <c r="O219" s="16">
        <f>M219/(M220-M208)</f>
        <v>0.146090966254454</v>
      </c>
      <c r="P219" s="16">
        <f>L219/L220</f>
        <v>0.11172161172161173</v>
      </c>
    </row>
    <row r="220" spans="1:16">
      <c r="A220" s="18" t="s">
        <v>24</v>
      </c>
      <c r="B220" s="18">
        <f>SUM(B203:B219)</f>
        <v>538</v>
      </c>
      <c r="C220" s="18">
        <f t="shared" ref="C220" si="85">SUM(C203:C219)</f>
        <v>487</v>
      </c>
      <c r="D220" s="18">
        <f t="shared" ref="D220" si="86">SUM(D203:D219)</f>
        <v>502</v>
      </c>
      <c r="E220" s="18">
        <f t="shared" ref="E220" si="87">SUM(E203:E219)</f>
        <v>449</v>
      </c>
      <c r="F220" s="18">
        <f t="shared" ref="F220" si="88">SUM(F203:F219)</f>
        <v>390</v>
      </c>
      <c r="G220" s="18">
        <f t="shared" ref="G220" si="89">SUM(G203:G219)</f>
        <v>359</v>
      </c>
      <c r="H220" s="18">
        <f t="shared" ref="H220" si="90">SUM(H203:H219)</f>
        <v>385</v>
      </c>
      <c r="I220" s="18">
        <f t="shared" ref="I220" si="91">SUM(I203:I219)</f>
        <v>431</v>
      </c>
      <c r="J220" s="18">
        <f t="shared" ref="J220" si="92">SUM(J203:J219)</f>
        <v>374</v>
      </c>
      <c r="K220" s="18">
        <f t="shared" ref="K220" si="93">SUM(K203:K219)</f>
        <v>311</v>
      </c>
      <c r="L220" s="18">
        <f t="shared" ref="L220" si="94">SUM(L203:L219)</f>
        <v>546</v>
      </c>
      <c r="M220" s="18">
        <f>SUM(M203:M219)</f>
        <v>4772</v>
      </c>
      <c r="N220" s="18"/>
      <c r="O220" s="18"/>
      <c r="P220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7069-E63F-7149-93CD-A2C76C3844E5}">
  <dimension ref="A1:I17"/>
  <sheetViews>
    <sheetView workbookViewId="0">
      <selection sqref="A1:D1"/>
    </sheetView>
  </sheetViews>
  <sheetFormatPr baseColWidth="10" defaultRowHeight="16"/>
  <cols>
    <col min="2" max="2" width="17" bestFit="1" customWidth="1"/>
    <col min="3" max="3" width="14.33203125" bestFit="1" customWidth="1"/>
    <col min="4" max="4" width="19.1640625" bestFit="1" customWidth="1"/>
    <col min="5" max="5" width="17" bestFit="1" customWidth="1"/>
    <col min="6" max="6" width="14.33203125" bestFit="1" customWidth="1"/>
    <col min="7" max="7" width="19.1640625" bestFit="1" customWidth="1"/>
  </cols>
  <sheetData>
    <row r="1" spans="1:9">
      <c r="A1" s="81" t="s">
        <v>94</v>
      </c>
      <c r="B1" s="81"/>
      <c r="C1" s="81"/>
      <c r="D1" s="81"/>
    </row>
    <row r="2" spans="1:9">
      <c r="A2" s="30"/>
      <c r="B2" s="30" t="s">
        <v>13</v>
      </c>
      <c r="C2" s="30" t="s">
        <v>11</v>
      </c>
      <c r="D2" s="30" t="s">
        <v>162</v>
      </c>
      <c r="E2" s="30" t="s">
        <v>14</v>
      </c>
      <c r="F2" s="30" t="s">
        <v>10</v>
      </c>
      <c r="G2" s="30" t="s">
        <v>163</v>
      </c>
      <c r="H2" s="30"/>
      <c r="I2" s="1"/>
    </row>
    <row r="3" spans="1:9">
      <c r="A3" s="30" t="s">
        <v>0</v>
      </c>
      <c r="B3" s="31">
        <v>1313</v>
      </c>
      <c r="C3" s="32">
        <v>133497</v>
      </c>
      <c r="D3" s="33">
        <f t="shared" ref="D3:D13" si="0">B3/C3</f>
        <v>9.8354270133411241E-3</v>
      </c>
      <c r="E3" s="31">
        <v>686</v>
      </c>
      <c r="F3" s="32">
        <v>141397</v>
      </c>
      <c r="G3" s="33">
        <f t="shared" ref="G3:G13" si="1">E3/F3</f>
        <v>4.8515880817839134E-3</v>
      </c>
      <c r="H3" s="31"/>
    </row>
    <row r="4" spans="1:9">
      <c r="A4" s="30" t="s">
        <v>1</v>
      </c>
      <c r="B4" s="31">
        <v>103</v>
      </c>
      <c r="C4" s="32">
        <v>15936</v>
      </c>
      <c r="D4" s="33">
        <f t="shared" si="0"/>
        <v>6.4633534136546182E-3</v>
      </c>
      <c r="E4" s="31">
        <v>87</v>
      </c>
      <c r="F4" s="32">
        <v>16814</v>
      </c>
      <c r="G4" s="33">
        <f t="shared" si="1"/>
        <v>5.1742595456167476E-3</v>
      </c>
      <c r="H4" s="31"/>
    </row>
    <row r="5" spans="1:9">
      <c r="A5" s="30" t="s">
        <v>2</v>
      </c>
      <c r="B5" s="31">
        <v>512</v>
      </c>
      <c r="C5" s="32">
        <v>99863</v>
      </c>
      <c r="D5" s="33">
        <f t="shared" si="0"/>
        <v>5.1270240229113889E-3</v>
      </c>
      <c r="E5" s="31">
        <v>587</v>
      </c>
      <c r="F5" s="32">
        <v>102238</v>
      </c>
      <c r="G5" s="33">
        <f t="shared" si="1"/>
        <v>5.7415051155147792E-3</v>
      </c>
      <c r="H5" s="31"/>
    </row>
    <row r="6" spans="1:9">
      <c r="A6" s="30" t="s">
        <v>3</v>
      </c>
      <c r="B6" s="31">
        <v>152</v>
      </c>
      <c r="C6" s="32">
        <v>10230</v>
      </c>
      <c r="D6" s="33">
        <f t="shared" si="0"/>
        <v>1.4858260019550342E-2</v>
      </c>
      <c r="E6" s="31">
        <v>56</v>
      </c>
      <c r="F6" s="32">
        <v>10572</v>
      </c>
      <c r="G6" s="33">
        <f t="shared" si="1"/>
        <v>5.2970109723798715E-3</v>
      </c>
      <c r="H6" s="31"/>
    </row>
    <row r="7" spans="1:9">
      <c r="A7" s="30" t="s">
        <v>4</v>
      </c>
      <c r="B7" s="31">
        <v>344</v>
      </c>
      <c r="C7" s="32">
        <v>65976</v>
      </c>
      <c r="D7" s="33">
        <f t="shared" si="0"/>
        <v>5.2140172183824419E-3</v>
      </c>
      <c r="E7" s="31">
        <v>1559</v>
      </c>
      <c r="F7" s="32">
        <v>70996</v>
      </c>
      <c r="G7" s="33">
        <f t="shared" si="1"/>
        <v>2.1958983604710124E-2</v>
      </c>
      <c r="H7" s="31"/>
    </row>
    <row r="8" spans="1:9">
      <c r="A8" s="30" t="s">
        <v>5</v>
      </c>
      <c r="B8" s="31">
        <v>96</v>
      </c>
      <c r="C8" s="32">
        <v>18015</v>
      </c>
      <c r="D8" s="33">
        <f t="shared" si="0"/>
        <v>5.328892589508743E-3</v>
      </c>
      <c r="E8" s="31">
        <v>72</v>
      </c>
      <c r="F8" s="32">
        <v>18094</v>
      </c>
      <c r="G8" s="33">
        <f t="shared" si="1"/>
        <v>3.9792196308168458E-3</v>
      </c>
      <c r="H8" s="31"/>
    </row>
    <row r="9" spans="1:9">
      <c r="A9" s="30" t="s">
        <v>6</v>
      </c>
      <c r="B9" s="31">
        <v>488</v>
      </c>
      <c r="C9" s="32">
        <v>33011</v>
      </c>
      <c r="D9" s="33">
        <f t="shared" si="0"/>
        <v>1.4782951137499622E-2</v>
      </c>
      <c r="E9" s="31">
        <v>356</v>
      </c>
      <c r="F9" s="32">
        <v>33551</v>
      </c>
      <c r="G9" s="33">
        <f t="shared" si="1"/>
        <v>1.0610712050311466E-2</v>
      </c>
      <c r="H9" s="31"/>
    </row>
    <row r="10" spans="1:9">
      <c r="A10" s="30" t="s">
        <v>7</v>
      </c>
      <c r="B10" s="31">
        <v>159</v>
      </c>
      <c r="C10" s="32">
        <v>109752</v>
      </c>
      <c r="D10" s="33">
        <f t="shared" si="0"/>
        <v>1.4487207522414171E-3</v>
      </c>
      <c r="E10" s="31">
        <v>406</v>
      </c>
      <c r="F10" s="32">
        <v>114148</v>
      </c>
      <c r="G10" s="33">
        <f t="shared" si="1"/>
        <v>3.5567859270420857E-3</v>
      </c>
      <c r="H10" s="31"/>
    </row>
    <row r="11" spans="1:9">
      <c r="A11" s="30" t="s">
        <v>8</v>
      </c>
      <c r="B11" s="31">
        <v>9879</v>
      </c>
      <c r="C11" s="32">
        <v>603502</v>
      </c>
      <c r="D11" s="33">
        <f t="shared" si="0"/>
        <v>1.6369456936348181E-2</v>
      </c>
      <c r="E11" s="31">
        <v>8587</v>
      </c>
      <c r="F11" s="32">
        <v>631486</v>
      </c>
      <c r="G11" s="33">
        <f t="shared" si="1"/>
        <v>1.3598084518104915E-2</v>
      </c>
      <c r="H11" s="31"/>
    </row>
    <row r="12" spans="1:9">
      <c r="A12" s="30" t="s">
        <v>12</v>
      </c>
      <c r="B12" s="31">
        <v>3088</v>
      </c>
      <c r="C12" s="32">
        <v>96226</v>
      </c>
      <c r="D12" s="33">
        <f t="shared" si="0"/>
        <v>3.2091118824434148E-2</v>
      </c>
      <c r="E12" s="31">
        <v>1660</v>
      </c>
      <c r="F12" s="32">
        <v>103447</v>
      </c>
      <c r="G12" s="33">
        <f t="shared" si="1"/>
        <v>1.6046864577996461E-2</v>
      </c>
      <c r="H12" s="31"/>
    </row>
    <row r="13" spans="1:9">
      <c r="A13" s="30" t="s">
        <v>9</v>
      </c>
      <c r="B13" s="31">
        <v>449</v>
      </c>
      <c r="C13" s="32">
        <v>42694</v>
      </c>
      <c r="D13" s="33">
        <f t="shared" si="0"/>
        <v>1.0516700238909448E-2</v>
      </c>
      <c r="E13" s="31">
        <v>374</v>
      </c>
      <c r="F13" s="32">
        <v>42473</v>
      </c>
      <c r="G13" s="33">
        <f t="shared" si="1"/>
        <v>8.8055941421609028E-3</v>
      </c>
      <c r="H13" s="31"/>
    </row>
    <row r="14" spans="1:9">
      <c r="A14" s="44" t="s">
        <v>99</v>
      </c>
    </row>
    <row r="15" spans="1:9" ht="21">
      <c r="C15" s="3"/>
      <c r="F15" s="3"/>
    </row>
    <row r="16" spans="1:9" ht="21">
      <c r="C16" s="3"/>
      <c r="F16" s="3"/>
    </row>
    <row r="17" spans="3:6">
      <c r="C17" s="2"/>
      <c r="F17" s="2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6483-B14D-A94F-8627-B0D31FB240C1}">
  <dimension ref="A1:V162"/>
  <sheetViews>
    <sheetView workbookViewId="0">
      <pane xSplit="1" topLeftCell="B1" activePane="topRight" state="frozen"/>
      <selection pane="topRight"/>
    </sheetView>
  </sheetViews>
  <sheetFormatPr baseColWidth="10" defaultRowHeight="16"/>
  <cols>
    <col min="1" max="1" width="16.33203125" style="14" bestFit="1" customWidth="1"/>
    <col min="2" max="14" width="10.83203125" style="14"/>
    <col min="15" max="15" width="25.6640625" style="14" bestFit="1" customWidth="1"/>
    <col min="16" max="16" width="10.83203125" style="16"/>
    <col min="17" max="18" width="10.83203125" style="14"/>
    <col min="19" max="19" width="18.5" style="21" bestFit="1" customWidth="1"/>
    <col min="20" max="20" width="12.1640625" style="73" bestFit="1" customWidth="1"/>
    <col min="21" max="21" width="21.5" style="73" bestFit="1" customWidth="1"/>
    <col min="22" max="22" width="16" style="73" bestFit="1" customWidth="1"/>
  </cols>
  <sheetData>
    <row r="1" spans="1:22" ht="17" thickBot="1">
      <c r="A1" s="18" t="s">
        <v>8</v>
      </c>
      <c r="B1" s="12">
        <v>2008</v>
      </c>
      <c r="C1" s="12">
        <v>2009</v>
      </c>
      <c r="D1" s="12">
        <v>2010</v>
      </c>
      <c r="E1" s="12">
        <v>2011</v>
      </c>
      <c r="F1" s="12">
        <v>2012</v>
      </c>
      <c r="G1" s="12">
        <v>2013</v>
      </c>
      <c r="H1" s="12">
        <v>2014</v>
      </c>
      <c r="I1" s="12">
        <v>2015</v>
      </c>
      <c r="J1" s="12">
        <v>2016</v>
      </c>
      <c r="K1" s="12">
        <v>2017</v>
      </c>
      <c r="L1" s="12">
        <v>2018</v>
      </c>
      <c r="M1" s="12" t="s">
        <v>24</v>
      </c>
      <c r="N1" s="12" t="s">
        <v>25</v>
      </c>
      <c r="O1" s="12" t="s">
        <v>26</v>
      </c>
      <c r="P1" s="22" t="s">
        <v>27</v>
      </c>
      <c r="Q1" s="13" t="s">
        <v>85</v>
      </c>
      <c r="S1" s="22" t="s">
        <v>8</v>
      </c>
      <c r="T1" s="22" t="s">
        <v>27</v>
      </c>
      <c r="U1" s="22" t="s">
        <v>31</v>
      </c>
      <c r="V1" s="22" t="s">
        <v>30</v>
      </c>
    </row>
    <row r="2" spans="1:22">
      <c r="A2" s="11" t="s">
        <v>15</v>
      </c>
      <c r="B2" s="15">
        <v>506</v>
      </c>
      <c r="C2" s="15">
        <v>548</v>
      </c>
      <c r="D2" s="15">
        <v>771</v>
      </c>
      <c r="E2" s="15">
        <v>697</v>
      </c>
      <c r="F2" s="15">
        <v>753</v>
      </c>
      <c r="G2" s="15">
        <v>731</v>
      </c>
      <c r="H2" s="15">
        <v>584</v>
      </c>
      <c r="I2" s="15">
        <v>465</v>
      </c>
      <c r="J2" s="15">
        <v>479</v>
      </c>
      <c r="K2" s="15">
        <v>355</v>
      </c>
      <c r="M2" s="14">
        <f t="shared" ref="M2:M11" si="0">SUM(B2:L2)</f>
        <v>5889</v>
      </c>
      <c r="N2" s="16">
        <f>M2/M12</f>
        <v>6.0535973108829064E-2</v>
      </c>
      <c r="O2" s="16">
        <f>M2/(M12-M9-M11)</f>
        <v>6.8872359834397587E-2</v>
      </c>
      <c r="P2" s="16">
        <v>0.38892124035521908</v>
      </c>
      <c r="Q2" s="16">
        <f>K2/(K12-K9-K11)</f>
        <v>5.9603760913364674E-2</v>
      </c>
      <c r="S2" s="76" t="s">
        <v>15</v>
      </c>
      <c r="T2" s="73">
        <f t="shared" ref="T2:T8" si="1">P2</f>
        <v>0.38892124035521908</v>
      </c>
      <c r="U2" s="73">
        <f t="shared" ref="U2:U8" si="2">O2</f>
        <v>6.8872359834397587E-2</v>
      </c>
      <c r="V2" s="73">
        <f t="shared" ref="V2:V8" si="3">Q2</f>
        <v>5.9603760913364674E-2</v>
      </c>
    </row>
    <row r="3" spans="1:22">
      <c r="A3" s="11" t="s">
        <v>16</v>
      </c>
      <c r="B3" s="15">
        <v>478</v>
      </c>
      <c r="C3" s="15">
        <v>595</v>
      </c>
      <c r="D3" s="15">
        <v>655</v>
      </c>
      <c r="E3" s="15">
        <v>444</v>
      </c>
      <c r="F3" s="15">
        <v>434</v>
      </c>
      <c r="G3" s="15">
        <v>419</v>
      </c>
      <c r="H3" s="15">
        <v>407</v>
      </c>
      <c r="I3" s="15">
        <v>303</v>
      </c>
      <c r="J3" s="15">
        <v>315</v>
      </c>
      <c r="K3" s="15">
        <v>315</v>
      </c>
      <c r="M3" s="14">
        <f t="shared" si="0"/>
        <v>4365</v>
      </c>
      <c r="N3" s="16">
        <f>M3/M12</f>
        <v>4.4870015727634376E-2</v>
      </c>
      <c r="O3" s="16">
        <f>M3/(M12-M9-M11)</f>
        <v>5.1049049189530557E-2</v>
      </c>
      <c r="P3" s="16">
        <v>1.0263502693259572E-2</v>
      </c>
      <c r="Q3" s="16">
        <f>K3/(K12-K9-K11)</f>
        <v>5.2887844190732038E-2</v>
      </c>
      <c r="S3" s="76" t="s">
        <v>16</v>
      </c>
      <c r="T3" s="73">
        <f t="shared" si="1"/>
        <v>1.0263502693259572E-2</v>
      </c>
      <c r="U3" s="73">
        <f t="shared" si="2"/>
        <v>5.1049049189530557E-2</v>
      </c>
      <c r="V3" s="73">
        <f t="shared" si="3"/>
        <v>5.2887844190732038E-2</v>
      </c>
    </row>
    <row r="4" spans="1:22">
      <c r="A4" s="11" t="s">
        <v>17</v>
      </c>
      <c r="B4" s="17">
        <v>5069</v>
      </c>
      <c r="C4" s="17">
        <v>4764</v>
      </c>
      <c r="D4" s="17">
        <v>6511</v>
      </c>
      <c r="E4" s="17">
        <v>5122</v>
      </c>
      <c r="F4" s="17">
        <v>4476</v>
      </c>
      <c r="G4" s="17">
        <v>5768</v>
      </c>
      <c r="H4" s="17">
        <v>5625</v>
      </c>
      <c r="I4" s="17">
        <v>5182</v>
      </c>
      <c r="J4" s="17">
        <v>4916</v>
      </c>
      <c r="K4" s="17">
        <v>3603</v>
      </c>
      <c r="M4" s="14">
        <f t="shared" si="0"/>
        <v>51036</v>
      </c>
      <c r="N4" s="16">
        <f>M4/M12</f>
        <v>0.5246245412773306</v>
      </c>
      <c r="O4" s="16">
        <f>M4/(M12-M9-M11)</f>
        <v>0.59687039505999584</v>
      </c>
      <c r="P4" s="16">
        <v>0.46148557933388329</v>
      </c>
      <c r="Q4" s="16">
        <f>K4/(K12-K9-K11)</f>
        <v>0.60493619879113503</v>
      </c>
      <c r="S4" s="76" t="s">
        <v>17</v>
      </c>
      <c r="T4" s="73">
        <f t="shared" si="1"/>
        <v>0.46148557933388329</v>
      </c>
      <c r="U4" s="73">
        <f t="shared" si="2"/>
        <v>0.59687039505999584</v>
      </c>
      <c r="V4" s="73">
        <f t="shared" si="3"/>
        <v>0.60493619879113503</v>
      </c>
    </row>
    <row r="5" spans="1:22">
      <c r="A5" s="11" t="s">
        <v>18</v>
      </c>
      <c r="B5" s="15">
        <v>256</v>
      </c>
      <c r="C5" s="15">
        <v>328</v>
      </c>
      <c r="D5" s="15">
        <v>391</v>
      </c>
      <c r="E5" s="15">
        <v>305</v>
      </c>
      <c r="F5" s="15">
        <v>292</v>
      </c>
      <c r="G5" s="15">
        <v>210</v>
      </c>
      <c r="H5" s="15">
        <v>171</v>
      </c>
      <c r="I5" s="15">
        <v>157</v>
      </c>
      <c r="J5" s="15">
        <v>153</v>
      </c>
      <c r="K5" s="15">
        <v>136</v>
      </c>
      <c r="M5" s="14">
        <f t="shared" si="0"/>
        <v>2399</v>
      </c>
      <c r="N5" s="16">
        <f>M5/M12</f>
        <v>2.4660519525909478E-2</v>
      </c>
      <c r="O5" s="16">
        <f>M5/(M12-M9-M11)</f>
        <v>2.8056510654223096E-2</v>
      </c>
      <c r="P5" s="16">
        <v>1.7688164216043092E-2</v>
      </c>
      <c r="Q5" s="16">
        <f>K5/(K12-K9-K11)</f>
        <v>2.2834116856950974E-2</v>
      </c>
      <c r="S5" s="76" t="s">
        <v>18</v>
      </c>
      <c r="T5" s="73">
        <f t="shared" si="1"/>
        <v>1.7688164216043092E-2</v>
      </c>
      <c r="U5" s="73">
        <f t="shared" si="2"/>
        <v>2.8056510654223096E-2</v>
      </c>
      <c r="V5" s="73">
        <f t="shared" si="3"/>
        <v>2.2834116856950974E-2</v>
      </c>
    </row>
    <row r="6" spans="1:22">
      <c r="A6" s="11" t="s">
        <v>35</v>
      </c>
      <c r="B6" s="17">
        <v>1412</v>
      </c>
      <c r="C6" s="17">
        <v>1355</v>
      </c>
      <c r="D6" s="17">
        <v>1917</v>
      </c>
      <c r="E6" s="17">
        <v>1384</v>
      </c>
      <c r="F6" s="17">
        <v>1314</v>
      </c>
      <c r="G6" s="17">
        <v>1730</v>
      </c>
      <c r="H6" s="17">
        <v>1771</v>
      </c>
      <c r="I6" s="17">
        <v>1394</v>
      </c>
      <c r="J6" s="17">
        <v>1226</v>
      </c>
      <c r="K6" s="17">
        <v>1033</v>
      </c>
      <c r="M6" s="14">
        <f>SUM(B6:L6)</f>
        <v>14536</v>
      </c>
      <c r="N6" s="16">
        <f>M6/M12</f>
        <v>0.14942280609779915</v>
      </c>
      <c r="O6" s="16">
        <f>M6/(M12-M9-M11)</f>
        <v>0.16999976609828549</v>
      </c>
      <c r="P6" s="16">
        <v>2.2492356966079489E-2</v>
      </c>
      <c r="Q6" s="16">
        <f>K6/(K12-K9-K11)</f>
        <v>0.17343854936198791</v>
      </c>
      <c r="S6" s="76" t="s">
        <v>35</v>
      </c>
      <c r="T6" s="73">
        <f t="shared" si="1"/>
        <v>2.2492356966079489E-2</v>
      </c>
      <c r="U6" s="73">
        <f t="shared" si="2"/>
        <v>0.16999976609828549</v>
      </c>
      <c r="V6" s="73">
        <f>Q6</f>
        <v>0.17343854936198791</v>
      </c>
    </row>
    <row r="7" spans="1:22">
      <c r="A7" s="11" t="s">
        <v>19</v>
      </c>
      <c r="B7" s="15">
        <v>314</v>
      </c>
      <c r="C7" s="15">
        <v>282</v>
      </c>
      <c r="D7" s="15">
        <v>509</v>
      </c>
      <c r="E7" s="15">
        <v>390</v>
      </c>
      <c r="F7" s="15">
        <v>311</v>
      </c>
      <c r="G7" s="15">
        <v>325</v>
      </c>
      <c r="H7" s="15">
        <v>243</v>
      </c>
      <c r="I7" s="15">
        <v>291</v>
      </c>
      <c r="J7" s="15">
        <v>260</v>
      </c>
      <c r="K7" s="15">
        <v>180</v>
      </c>
      <c r="M7" s="14">
        <f t="shared" si="0"/>
        <v>3105</v>
      </c>
      <c r="N7" s="16">
        <f>M7/M12</f>
        <v>3.1917846239245075E-2</v>
      </c>
      <c r="O7" s="16">
        <f>M7/(M12-M9-M11)</f>
        <v>3.6313241176057817E-2</v>
      </c>
      <c r="P7" s="16">
        <v>1.8755762604940069E-2</v>
      </c>
      <c r="Q7" s="16">
        <f>K7/(K12-K9-K11)</f>
        <v>3.0221625251846879E-2</v>
      </c>
      <c r="S7" s="76" t="s">
        <v>19</v>
      </c>
      <c r="T7" s="73">
        <f t="shared" si="1"/>
        <v>1.8755762604940069E-2</v>
      </c>
      <c r="U7" s="73">
        <f t="shared" si="2"/>
        <v>3.6313241176057817E-2</v>
      </c>
      <c r="V7" s="73">
        <f t="shared" si="3"/>
        <v>3.0221625251846879E-2</v>
      </c>
    </row>
    <row r="8" spans="1:22">
      <c r="A8" s="11" t="s">
        <v>22</v>
      </c>
      <c r="B8" s="15">
        <v>315</v>
      </c>
      <c r="C8" s="15">
        <v>304</v>
      </c>
      <c r="D8" s="15">
        <v>432</v>
      </c>
      <c r="E8" s="15">
        <v>375</v>
      </c>
      <c r="F8" s="15">
        <v>505</v>
      </c>
      <c r="G8" s="15">
        <v>468</v>
      </c>
      <c r="H8" s="15">
        <v>419</v>
      </c>
      <c r="I8" s="15">
        <v>373</v>
      </c>
      <c r="J8" s="15">
        <v>326</v>
      </c>
      <c r="K8" s="15">
        <v>316</v>
      </c>
      <c r="M8" s="14">
        <f t="shared" si="0"/>
        <v>3833</v>
      </c>
      <c r="N8" s="16">
        <f>M8/M12</f>
        <v>3.9401321943647781E-2</v>
      </c>
      <c r="O8" s="16">
        <f>M8/(M12-M9-M11)</f>
        <v>4.4827263583842071E-2</v>
      </c>
      <c r="P8" s="16">
        <v>6.0060497242037499E-2</v>
      </c>
      <c r="Q8" s="16">
        <f>K8/(K12-K9-K11)</f>
        <v>5.3055742108797849E-2</v>
      </c>
      <c r="S8" s="76" t="s">
        <v>22</v>
      </c>
      <c r="T8" s="73">
        <f t="shared" si="1"/>
        <v>6.0060497242037499E-2</v>
      </c>
      <c r="U8" s="73">
        <f t="shared" si="2"/>
        <v>4.4827263583842071E-2</v>
      </c>
      <c r="V8" s="73">
        <f t="shared" si="3"/>
        <v>5.3055742108797849E-2</v>
      </c>
    </row>
    <row r="9" spans="1:22">
      <c r="A9" s="11" t="s">
        <v>20</v>
      </c>
      <c r="B9" s="15">
        <v>836</v>
      </c>
      <c r="C9" s="15">
        <v>651</v>
      </c>
      <c r="D9" s="15">
        <v>923</v>
      </c>
      <c r="E9" s="15">
        <v>932</v>
      </c>
      <c r="F9" s="17">
        <v>1453</v>
      </c>
      <c r="G9" s="17">
        <v>1617</v>
      </c>
      <c r="H9" s="17">
        <v>1675</v>
      </c>
      <c r="I9" s="17">
        <v>1368</v>
      </c>
      <c r="J9" s="15">
        <v>810</v>
      </c>
      <c r="K9" s="15">
        <v>311</v>
      </c>
      <c r="M9" s="14">
        <f t="shared" si="0"/>
        <v>10576</v>
      </c>
      <c r="N9" s="16">
        <f>M9/M12</f>
        <v>0.10871598770571848</v>
      </c>
      <c r="O9" s="16"/>
      <c r="Q9" s="16"/>
      <c r="S9" s="76" t="s">
        <v>21</v>
      </c>
      <c r="T9" s="73">
        <f>P10</f>
        <v>2.4263599747658565E-3</v>
      </c>
      <c r="U9" s="73">
        <f>O10</f>
        <v>4.011414403667579E-3</v>
      </c>
      <c r="V9" s="73">
        <f>Q10</f>
        <v>3.0221625251846875E-3</v>
      </c>
    </row>
    <row r="10" spans="1:22">
      <c r="A10" s="11" t="s">
        <v>21</v>
      </c>
      <c r="B10" s="15">
        <v>35</v>
      </c>
      <c r="C10" s="15">
        <v>31</v>
      </c>
      <c r="D10" s="15">
        <v>45</v>
      </c>
      <c r="E10" s="15">
        <v>40</v>
      </c>
      <c r="F10" s="15">
        <v>33</v>
      </c>
      <c r="G10" s="15">
        <v>31</v>
      </c>
      <c r="H10" s="15">
        <v>41</v>
      </c>
      <c r="I10" s="15">
        <v>39</v>
      </c>
      <c r="J10" s="15">
        <v>30</v>
      </c>
      <c r="K10" s="15">
        <v>18</v>
      </c>
      <c r="M10" s="14">
        <f t="shared" si="0"/>
        <v>343</v>
      </c>
      <c r="N10" s="16">
        <f>M10/M12</f>
        <v>3.5258683607281996E-3</v>
      </c>
      <c r="O10" s="16">
        <f>M10/(M12-M9-M11)</f>
        <v>4.011414403667579E-3</v>
      </c>
      <c r="P10" s="16">
        <v>2.4263599747658565E-3</v>
      </c>
      <c r="Q10" s="16">
        <f>K10/(K12-K9-K11)</f>
        <v>3.0221625251846875E-3</v>
      </c>
    </row>
    <row r="11" spans="1:22">
      <c r="A11" s="11" t="s">
        <v>23</v>
      </c>
      <c r="B11" s="15">
        <v>137</v>
      </c>
      <c r="C11" s="15">
        <v>129</v>
      </c>
      <c r="D11" s="15">
        <v>222</v>
      </c>
      <c r="E11" s="15">
        <v>190</v>
      </c>
      <c r="F11" s="15">
        <v>133</v>
      </c>
      <c r="G11" s="15">
        <v>113</v>
      </c>
      <c r="H11" s="15">
        <v>75</v>
      </c>
      <c r="I11" s="15">
        <v>73</v>
      </c>
      <c r="J11" s="15">
        <v>72</v>
      </c>
      <c r="K11" s="15">
        <v>55</v>
      </c>
      <c r="M11" s="14">
        <f t="shared" si="0"/>
        <v>1199</v>
      </c>
      <c r="N11" s="16">
        <f>M11/M12</f>
        <v>1.232512001315776E-2</v>
      </c>
      <c r="O11" s="16"/>
      <c r="Q11" s="16"/>
      <c r="S11" s="76"/>
    </row>
    <row r="12" spans="1:22" s="1" customFormat="1">
      <c r="A12" s="26" t="s">
        <v>24</v>
      </c>
      <c r="B12" s="27">
        <f t="shared" ref="B12:M12" si="4">SUM(B2:B11)</f>
        <v>9358</v>
      </c>
      <c r="C12" s="27">
        <f t="shared" si="4"/>
        <v>8987</v>
      </c>
      <c r="D12" s="27">
        <f t="shared" si="4"/>
        <v>12376</v>
      </c>
      <c r="E12" s="27">
        <f t="shared" si="4"/>
        <v>9879</v>
      </c>
      <c r="F12" s="27">
        <f t="shared" si="4"/>
        <v>9704</v>
      </c>
      <c r="G12" s="27">
        <f t="shared" si="4"/>
        <v>11412</v>
      </c>
      <c r="H12" s="27">
        <f t="shared" si="4"/>
        <v>11011</v>
      </c>
      <c r="I12" s="27">
        <f t="shared" si="4"/>
        <v>9645</v>
      </c>
      <c r="J12" s="27">
        <f t="shared" si="4"/>
        <v>8587</v>
      </c>
      <c r="K12" s="27">
        <f t="shared" si="4"/>
        <v>6322</v>
      </c>
      <c r="L12" s="27">
        <f t="shared" si="4"/>
        <v>0</v>
      </c>
      <c r="M12" s="18">
        <f t="shared" si="4"/>
        <v>97281</v>
      </c>
      <c r="N12" s="18"/>
      <c r="O12" s="18"/>
      <c r="P12" s="28"/>
      <c r="Q12" s="28"/>
      <c r="R12" s="18"/>
      <c r="S12" s="77"/>
      <c r="T12" s="74"/>
      <c r="U12" s="74"/>
      <c r="V12" s="74"/>
    </row>
    <row r="15" spans="1:22" ht="17" thickBot="1">
      <c r="A15" s="18" t="s">
        <v>0</v>
      </c>
      <c r="B15" s="12">
        <v>2008</v>
      </c>
      <c r="C15" s="12">
        <v>2009</v>
      </c>
      <c r="D15" s="12">
        <v>2010</v>
      </c>
      <c r="E15" s="12">
        <v>2011</v>
      </c>
      <c r="F15" s="12">
        <v>2012</v>
      </c>
      <c r="G15" s="12">
        <v>2013</v>
      </c>
      <c r="H15" s="12">
        <v>2014</v>
      </c>
      <c r="I15" s="12">
        <v>2015</v>
      </c>
      <c r="J15" s="12">
        <v>2016</v>
      </c>
      <c r="K15" s="12">
        <v>2017</v>
      </c>
      <c r="L15" s="12">
        <v>2018</v>
      </c>
      <c r="M15" s="12" t="s">
        <v>24</v>
      </c>
      <c r="N15" s="12" t="s">
        <v>25</v>
      </c>
      <c r="O15" s="12" t="s">
        <v>26</v>
      </c>
      <c r="P15" s="22" t="s">
        <v>27</v>
      </c>
      <c r="Q15" s="13" t="s">
        <v>86</v>
      </c>
      <c r="S15" s="22" t="s">
        <v>0</v>
      </c>
      <c r="T15" s="22" t="s">
        <v>27</v>
      </c>
      <c r="U15" s="22" t="s">
        <v>33</v>
      </c>
      <c r="V15" s="22" t="s">
        <v>32</v>
      </c>
    </row>
    <row r="16" spans="1:22">
      <c r="A16" s="11" t="s">
        <v>15</v>
      </c>
      <c r="B16" s="15">
        <v>260</v>
      </c>
      <c r="C16" s="15">
        <v>41</v>
      </c>
      <c r="D16" s="15">
        <v>68</v>
      </c>
      <c r="E16" s="15">
        <v>57</v>
      </c>
      <c r="F16" s="15">
        <v>48</v>
      </c>
      <c r="G16" s="15">
        <v>12</v>
      </c>
      <c r="H16" s="15">
        <v>10</v>
      </c>
      <c r="I16" s="15">
        <v>12</v>
      </c>
      <c r="J16" s="15">
        <v>11</v>
      </c>
      <c r="K16" s="15">
        <v>14</v>
      </c>
      <c r="L16" s="15">
        <v>19</v>
      </c>
      <c r="M16" s="14">
        <f t="shared" ref="M16:M25" si="5">SUM(B16:L16)</f>
        <v>552</v>
      </c>
      <c r="N16" s="16">
        <f>M16/M26</f>
        <v>2.0372762502306699E-2</v>
      </c>
      <c r="O16" s="16">
        <f>M16/(M26-M23-M25)</f>
        <v>2.0680353664019182E-2</v>
      </c>
      <c r="P16" s="16">
        <v>5.2361877954602863E-2</v>
      </c>
      <c r="Q16" s="16">
        <f>L16/(L26-L23-L25)</f>
        <v>6.8915487849111352E-3</v>
      </c>
      <c r="S16" s="76" t="s">
        <v>15</v>
      </c>
      <c r="T16" s="73">
        <f t="shared" ref="T16:T22" si="6">P16</f>
        <v>5.2361877954602863E-2</v>
      </c>
      <c r="U16" s="73">
        <f t="shared" ref="U16:U22" si="7">O16</f>
        <v>2.0680353664019182E-2</v>
      </c>
      <c r="V16" s="73">
        <f t="shared" ref="V16:V22" si="8">Q16</f>
        <v>6.8915487849111352E-3</v>
      </c>
    </row>
    <row r="17" spans="1:22">
      <c r="A17" s="11" t="s">
        <v>16</v>
      </c>
      <c r="B17" s="15">
        <v>76</v>
      </c>
      <c r="C17" s="15">
        <v>19</v>
      </c>
      <c r="D17" s="15">
        <v>15</v>
      </c>
      <c r="E17" s="15">
        <v>15</v>
      </c>
      <c r="F17" s="15">
        <v>12</v>
      </c>
      <c r="G17" s="15">
        <v>7</v>
      </c>
      <c r="H17" s="15">
        <v>13</v>
      </c>
      <c r="I17" s="15">
        <v>12</v>
      </c>
      <c r="J17" s="15">
        <v>9</v>
      </c>
      <c r="K17" s="15">
        <v>10</v>
      </c>
      <c r="L17" s="15">
        <v>36</v>
      </c>
      <c r="M17" s="14">
        <f t="shared" si="5"/>
        <v>224</v>
      </c>
      <c r="N17" s="16">
        <f>M17/M26</f>
        <v>8.2672079719505447E-3</v>
      </c>
      <c r="O17" s="16">
        <f>M17/(M26-M23-M25)</f>
        <v>8.3920275738048854E-3</v>
      </c>
      <c r="P17" s="16">
        <v>1.0212550972537981E-2</v>
      </c>
      <c r="Q17" s="16">
        <f>L17/(L26-L23-L25)</f>
        <v>1.3057671381936888E-2</v>
      </c>
      <c r="S17" s="76" t="s">
        <v>16</v>
      </c>
      <c r="T17" s="73">
        <f t="shared" si="6"/>
        <v>1.0212550972537981E-2</v>
      </c>
      <c r="U17" s="73">
        <f t="shared" si="7"/>
        <v>8.3920275738048854E-3</v>
      </c>
      <c r="V17" s="73">
        <f t="shared" si="8"/>
        <v>1.3057671381936888E-2</v>
      </c>
    </row>
    <row r="18" spans="1:22">
      <c r="A18" s="11" t="s">
        <v>17</v>
      </c>
      <c r="B18" s="15">
        <v>8147</v>
      </c>
      <c r="C18" s="15">
        <v>1584</v>
      </c>
      <c r="D18" s="15">
        <v>2081</v>
      </c>
      <c r="E18" s="15">
        <v>1755</v>
      </c>
      <c r="F18" s="15">
        <v>1209</v>
      </c>
      <c r="G18" s="15">
        <v>696</v>
      </c>
      <c r="H18" s="15">
        <v>719</v>
      </c>
      <c r="I18" s="15">
        <v>678</v>
      </c>
      <c r="J18" s="15">
        <v>876</v>
      </c>
      <c r="K18" s="15">
        <v>1144</v>
      </c>
      <c r="L18" s="15">
        <v>2078</v>
      </c>
      <c r="M18" s="14">
        <f t="shared" si="5"/>
        <v>20967</v>
      </c>
      <c r="N18" s="16">
        <f>M18/M26</f>
        <v>0.77383281048163866</v>
      </c>
      <c r="O18" s="16">
        <f>M18/(M26-M23-M25)</f>
        <v>0.7855162595534243</v>
      </c>
      <c r="P18" s="16">
        <v>0.61582043231929562</v>
      </c>
      <c r="Q18" s="16">
        <f>L18/(L26-L23-L25)</f>
        <v>0.75371780921291254</v>
      </c>
      <c r="S18" s="76" t="s">
        <v>17</v>
      </c>
      <c r="T18" s="73">
        <f t="shared" si="6"/>
        <v>0.61582043231929562</v>
      </c>
      <c r="U18" s="73">
        <f t="shared" si="7"/>
        <v>0.7855162595534243</v>
      </c>
      <c r="V18" s="73">
        <f t="shared" si="8"/>
        <v>0.75371780921291254</v>
      </c>
    </row>
    <row r="19" spans="1:22">
      <c r="A19" s="11" t="s">
        <v>18</v>
      </c>
      <c r="B19" s="15">
        <v>112</v>
      </c>
      <c r="C19" s="15">
        <v>20</v>
      </c>
      <c r="D19" s="15">
        <v>18</v>
      </c>
      <c r="E19" s="15">
        <v>13</v>
      </c>
      <c r="F19" s="15">
        <v>17</v>
      </c>
      <c r="G19" s="15">
        <v>9</v>
      </c>
      <c r="H19" s="15">
        <v>11</v>
      </c>
      <c r="I19" s="15">
        <v>5</v>
      </c>
      <c r="J19" s="15">
        <v>7</v>
      </c>
      <c r="K19" s="15">
        <v>13</v>
      </c>
      <c r="L19" s="15">
        <v>12</v>
      </c>
      <c r="M19" s="14">
        <f t="shared" si="5"/>
        <v>237</v>
      </c>
      <c r="N19" s="16">
        <f>M19/M26</f>
        <v>8.7470012917512455E-3</v>
      </c>
      <c r="O19" s="16">
        <f>M19/(M26-M23-M25)</f>
        <v>8.8790648883560613E-3</v>
      </c>
      <c r="P19" s="16">
        <v>8.0834325719028547E-3</v>
      </c>
      <c r="Q19" s="16">
        <f>L19/(L26-L23-L25)</f>
        <v>4.3525571273122961E-3</v>
      </c>
      <c r="S19" s="76" t="s">
        <v>18</v>
      </c>
      <c r="T19" s="73">
        <f t="shared" si="6"/>
        <v>8.0834325719028547E-3</v>
      </c>
      <c r="U19" s="73">
        <f t="shared" si="7"/>
        <v>8.8790648883560613E-3</v>
      </c>
      <c r="V19" s="73">
        <f t="shared" si="8"/>
        <v>4.3525571273122961E-3</v>
      </c>
    </row>
    <row r="20" spans="1:22">
      <c r="A20" s="11" t="s">
        <v>35</v>
      </c>
      <c r="B20" s="15">
        <v>722</v>
      </c>
      <c r="C20" s="15">
        <v>129</v>
      </c>
      <c r="D20" s="15">
        <v>151</v>
      </c>
      <c r="E20" s="15">
        <v>145</v>
      </c>
      <c r="F20" s="15">
        <v>128</v>
      </c>
      <c r="G20" s="15">
        <v>55</v>
      </c>
      <c r="H20" s="15">
        <v>63</v>
      </c>
      <c r="I20" s="15">
        <v>52</v>
      </c>
      <c r="J20" s="15">
        <v>76</v>
      </c>
      <c r="K20" s="15">
        <v>89</v>
      </c>
      <c r="L20" s="15">
        <v>230</v>
      </c>
      <c r="M20" s="14">
        <f>SUM(B20:L20)</f>
        <v>1840</v>
      </c>
      <c r="N20" s="16">
        <f>M20/M26</f>
        <v>6.7909208341022334E-2</v>
      </c>
      <c r="O20" s="16">
        <f>M20/(M26-M23-M25)</f>
        <v>6.8934512213397275E-2</v>
      </c>
      <c r="P20" s="16">
        <v>4.7598426617588681E-2</v>
      </c>
      <c r="Q20" s="16">
        <f>L20/(L26-L23-L25)</f>
        <v>8.3424011606819004E-2</v>
      </c>
      <c r="S20" s="76" t="s">
        <v>35</v>
      </c>
      <c r="T20" s="73">
        <f t="shared" si="6"/>
        <v>4.7598426617588681E-2</v>
      </c>
      <c r="U20" s="73">
        <f t="shared" si="7"/>
        <v>6.8934512213397275E-2</v>
      </c>
      <c r="V20" s="73">
        <f>Q20</f>
        <v>8.3424011606819004E-2</v>
      </c>
    </row>
    <row r="21" spans="1:22">
      <c r="A21" s="11" t="s">
        <v>19</v>
      </c>
      <c r="B21" s="15">
        <v>77</v>
      </c>
      <c r="C21" s="15">
        <v>14</v>
      </c>
      <c r="D21" s="15">
        <v>25</v>
      </c>
      <c r="E21" s="15">
        <v>8</v>
      </c>
      <c r="F21" s="15">
        <v>14</v>
      </c>
      <c r="G21" s="15">
        <v>4</v>
      </c>
      <c r="H21" s="15">
        <v>10</v>
      </c>
      <c r="I21" s="15">
        <v>5</v>
      </c>
      <c r="J21" s="15">
        <v>2</v>
      </c>
      <c r="K21" s="15">
        <v>5</v>
      </c>
      <c r="L21" s="15">
        <v>13</v>
      </c>
      <c r="M21" s="14">
        <f t="shared" si="5"/>
        <v>177</v>
      </c>
      <c r="N21" s="16">
        <f>M21/M26</f>
        <v>6.5325705849787787E-3</v>
      </c>
      <c r="O21" s="16">
        <f>M21/(M26-M23-M25)</f>
        <v>6.6312003596583242E-3</v>
      </c>
      <c r="P21" s="16">
        <v>4.0056295333982892E-3</v>
      </c>
      <c r="Q21" s="16">
        <f>L21/(L26-L23-L25)</f>
        <v>4.7152702212549871E-3</v>
      </c>
      <c r="S21" s="76" t="s">
        <v>19</v>
      </c>
      <c r="T21" s="73">
        <f t="shared" si="6"/>
        <v>4.0056295333982892E-3</v>
      </c>
      <c r="U21" s="73">
        <f t="shared" si="7"/>
        <v>6.6312003596583242E-3</v>
      </c>
      <c r="V21" s="73">
        <f t="shared" si="8"/>
        <v>4.7152702212549871E-3</v>
      </c>
    </row>
    <row r="22" spans="1:22">
      <c r="A22" s="11" t="s">
        <v>22</v>
      </c>
      <c r="B22" s="15">
        <v>727</v>
      </c>
      <c r="C22" s="15">
        <v>101</v>
      </c>
      <c r="D22" s="15">
        <v>240</v>
      </c>
      <c r="E22" s="15">
        <v>182</v>
      </c>
      <c r="F22" s="15">
        <v>110</v>
      </c>
      <c r="G22" s="15">
        <v>72</v>
      </c>
      <c r="H22" s="15">
        <v>96</v>
      </c>
      <c r="I22" s="15">
        <v>72</v>
      </c>
      <c r="J22" s="15">
        <v>122</v>
      </c>
      <c r="K22" s="15">
        <v>579</v>
      </c>
      <c r="L22" s="15">
        <v>369</v>
      </c>
      <c r="M22" s="14">
        <f t="shared" si="5"/>
        <v>2670</v>
      </c>
      <c r="N22" s="16">
        <f>M22/M26</f>
        <v>9.8542166451374799E-2</v>
      </c>
      <c r="O22" s="16">
        <f>M22/(M26-M23-M25)</f>
        <v>0.1000299715270493</v>
      </c>
      <c r="P22" s="16">
        <v>0.25484464653025873</v>
      </c>
      <c r="Q22" s="16">
        <f>L22/(L26-L23-L25)</f>
        <v>0.13384113166485309</v>
      </c>
      <c r="S22" s="76" t="s">
        <v>22</v>
      </c>
      <c r="T22" s="73">
        <f t="shared" si="6"/>
        <v>0.25484464653025873</v>
      </c>
      <c r="U22" s="73">
        <f t="shared" si="7"/>
        <v>0.1000299715270493</v>
      </c>
      <c r="V22" s="73">
        <f t="shared" si="8"/>
        <v>0.13384113166485309</v>
      </c>
    </row>
    <row r="23" spans="1:22">
      <c r="A23" s="11" t="s">
        <v>20</v>
      </c>
      <c r="B23" s="15">
        <v>84</v>
      </c>
      <c r="C23" s="15">
        <v>16</v>
      </c>
      <c r="D23" s="15">
        <v>25</v>
      </c>
      <c r="E23" s="15">
        <v>13</v>
      </c>
      <c r="F23" s="15">
        <v>18</v>
      </c>
      <c r="G23" s="15">
        <v>12</v>
      </c>
      <c r="H23" s="15">
        <v>7</v>
      </c>
      <c r="I23" s="15">
        <v>11</v>
      </c>
      <c r="J23" s="15">
        <v>11</v>
      </c>
      <c r="K23" s="15">
        <v>35</v>
      </c>
      <c r="L23" s="15">
        <v>58</v>
      </c>
      <c r="M23" s="14">
        <f t="shared" si="5"/>
        <v>290</v>
      </c>
      <c r="N23" s="16">
        <f>M23/M26</f>
        <v>1.0703081749400259E-2</v>
      </c>
      <c r="O23" s="16"/>
      <c r="Q23" s="16"/>
      <c r="S23" s="76" t="s">
        <v>21</v>
      </c>
      <c r="T23" s="73">
        <f>P24</f>
        <v>1.6599906174443362E-3</v>
      </c>
      <c r="U23" s="73">
        <f>O24</f>
        <v>9.3661022029072386E-4</v>
      </c>
      <c r="V23" s="73">
        <f>Q24</f>
        <v>0</v>
      </c>
    </row>
    <row r="24" spans="1:22">
      <c r="A24" s="11" t="s">
        <v>21</v>
      </c>
      <c r="B24" s="15">
        <v>9</v>
      </c>
      <c r="C24" s="15">
        <v>0</v>
      </c>
      <c r="D24" s="15">
        <v>1</v>
      </c>
      <c r="E24" s="15">
        <v>3</v>
      </c>
      <c r="F24" s="15">
        <v>3</v>
      </c>
      <c r="G24" s="15">
        <v>4</v>
      </c>
      <c r="H24" s="15">
        <v>2</v>
      </c>
      <c r="I24" s="15">
        <v>2</v>
      </c>
      <c r="J24" s="15">
        <v>0</v>
      </c>
      <c r="K24" s="15">
        <v>1</v>
      </c>
      <c r="L24" s="15">
        <v>0</v>
      </c>
      <c r="M24" s="14">
        <f t="shared" si="5"/>
        <v>25</v>
      </c>
      <c r="N24" s="16">
        <f>M24/M26</f>
        <v>9.2267946115519469E-4</v>
      </c>
      <c r="O24" s="16">
        <f>M24/(M26-M23-M25)</f>
        <v>9.3661022029072386E-4</v>
      </c>
      <c r="P24" s="16">
        <v>1.6599906174443362E-3</v>
      </c>
      <c r="Q24" s="16">
        <f>L24/(L26-L23-L25)</f>
        <v>0</v>
      </c>
    </row>
    <row r="25" spans="1:22">
      <c r="A25" s="11" t="s">
        <v>23</v>
      </c>
      <c r="B25" s="15">
        <v>46</v>
      </c>
      <c r="C25" s="15">
        <v>11</v>
      </c>
      <c r="D25" s="15">
        <v>9</v>
      </c>
      <c r="E25" s="15">
        <v>8</v>
      </c>
      <c r="F25" s="15">
        <v>11</v>
      </c>
      <c r="G25" s="15">
        <v>4</v>
      </c>
      <c r="H25" s="15">
        <v>6</v>
      </c>
      <c r="I25" s="15">
        <v>2</v>
      </c>
      <c r="J25" s="15">
        <v>2</v>
      </c>
      <c r="K25" s="15">
        <v>4</v>
      </c>
      <c r="L25" s="15">
        <v>10</v>
      </c>
      <c r="M25" s="14">
        <f t="shared" si="5"/>
        <v>113</v>
      </c>
      <c r="N25" s="16">
        <f>M25/M26</f>
        <v>4.1705111644214799E-3</v>
      </c>
      <c r="O25" s="16"/>
      <c r="Q25" s="16"/>
    </row>
    <row r="26" spans="1:22" s="1" customFormat="1">
      <c r="A26" s="26" t="s">
        <v>24</v>
      </c>
      <c r="B26" s="27">
        <f t="shared" ref="B26:M26" si="9">SUM(B16:B25)</f>
        <v>10260</v>
      </c>
      <c r="C26" s="27">
        <f t="shared" si="9"/>
        <v>1935</v>
      </c>
      <c r="D26" s="27">
        <f t="shared" si="9"/>
        <v>2633</v>
      </c>
      <c r="E26" s="27">
        <f t="shared" si="9"/>
        <v>2199</v>
      </c>
      <c r="F26" s="27">
        <f t="shared" si="9"/>
        <v>1570</v>
      </c>
      <c r="G26" s="27">
        <f t="shared" si="9"/>
        <v>875</v>
      </c>
      <c r="H26" s="27">
        <f t="shared" si="9"/>
        <v>937</v>
      </c>
      <c r="I26" s="27">
        <f t="shared" si="9"/>
        <v>851</v>
      </c>
      <c r="J26" s="27">
        <f t="shared" si="9"/>
        <v>1116</v>
      </c>
      <c r="K26" s="27">
        <f t="shared" si="9"/>
        <v>1894</v>
      </c>
      <c r="L26" s="27">
        <f t="shared" si="9"/>
        <v>2825</v>
      </c>
      <c r="M26" s="18">
        <f t="shared" si="9"/>
        <v>27095</v>
      </c>
      <c r="N26" s="18"/>
      <c r="O26" s="18"/>
      <c r="P26" s="28"/>
      <c r="Q26" s="18"/>
      <c r="R26" s="18"/>
      <c r="S26" s="78"/>
      <c r="T26" s="74"/>
      <c r="U26" s="74"/>
      <c r="V26" s="74"/>
    </row>
    <row r="29" spans="1:22" ht="17" thickBot="1">
      <c r="A29" s="18" t="s">
        <v>1</v>
      </c>
      <c r="B29" s="12">
        <v>2008</v>
      </c>
      <c r="C29" s="12">
        <v>2009</v>
      </c>
      <c r="D29" s="12">
        <v>2010</v>
      </c>
      <c r="E29" s="12">
        <v>2011</v>
      </c>
      <c r="F29" s="12">
        <v>2012</v>
      </c>
      <c r="G29" s="12">
        <v>2013</v>
      </c>
      <c r="H29" s="12">
        <v>2014</v>
      </c>
      <c r="I29" s="12">
        <v>2015</v>
      </c>
      <c r="J29" s="12">
        <v>2016</v>
      </c>
      <c r="K29" s="12">
        <v>2017</v>
      </c>
      <c r="L29" s="12">
        <v>2018</v>
      </c>
      <c r="M29" s="12" t="s">
        <v>24</v>
      </c>
      <c r="N29" s="12" t="s">
        <v>25</v>
      </c>
      <c r="O29" s="12" t="s">
        <v>26</v>
      </c>
      <c r="P29" s="22" t="s">
        <v>27</v>
      </c>
      <c r="Q29" s="13" t="s">
        <v>86</v>
      </c>
      <c r="S29" s="22" t="s">
        <v>1</v>
      </c>
      <c r="T29" s="22" t="s">
        <v>27</v>
      </c>
      <c r="U29" s="22" t="s">
        <v>33</v>
      </c>
      <c r="V29" s="22" t="s">
        <v>32</v>
      </c>
    </row>
    <row r="30" spans="1:22">
      <c r="A30" s="11" t="s">
        <v>15</v>
      </c>
      <c r="B30" s="14">
        <v>13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1</v>
      </c>
      <c r="J30" s="14">
        <v>3</v>
      </c>
      <c r="K30" s="14">
        <v>1</v>
      </c>
      <c r="L30" s="14">
        <v>0</v>
      </c>
      <c r="M30" s="14">
        <f t="shared" ref="M30:M39" si="10">SUM(B30:L30)</f>
        <v>19</v>
      </c>
      <c r="N30" s="16">
        <f>M30/M40</f>
        <v>1.3778100072516316E-2</v>
      </c>
      <c r="O30" s="16">
        <f>M30/(M40-M37-M39)</f>
        <v>1.4717273431448489E-2</v>
      </c>
      <c r="P30" s="16">
        <v>3.2179720704310869E-2</v>
      </c>
      <c r="Q30" s="16">
        <f>L30/(L40-L37-L39)</f>
        <v>0</v>
      </c>
      <c r="S30" s="76" t="s">
        <v>15</v>
      </c>
      <c r="T30" s="73">
        <f t="shared" ref="T30:T36" si="11">P30</f>
        <v>3.2179720704310869E-2</v>
      </c>
      <c r="U30" s="73">
        <f t="shared" ref="U30:U36" si="12">O30</f>
        <v>1.4717273431448489E-2</v>
      </c>
      <c r="V30" s="73">
        <f t="shared" ref="V30:V36" si="13">Q30</f>
        <v>0</v>
      </c>
    </row>
    <row r="31" spans="1:22">
      <c r="A31" s="11" t="s">
        <v>16</v>
      </c>
      <c r="B31" s="14">
        <v>1</v>
      </c>
      <c r="C31" s="14">
        <v>2</v>
      </c>
      <c r="D31" s="14">
        <v>3</v>
      </c>
      <c r="E31" s="14">
        <v>3</v>
      </c>
      <c r="F31" s="14">
        <v>3</v>
      </c>
      <c r="G31" s="14">
        <v>1</v>
      </c>
      <c r="H31" s="14">
        <v>0</v>
      </c>
      <c r="I31" s="14">
        <v>0</v>
      </c>
      <c r="J31" s="14">
        <v>1</v>
      </c>
      <c r="K31" s="14">
        <v>4</v>
      </c>
      <c r="L31" s="14">
        <v>2</v>
      </c>
      <c r="M31" s="14">
        <f t="shared" si="10"/>
        <v>20</v>
      </c>
      <c r="N31" s="16">
        <f>M31/M40</f>
        <v>1.4503263234227702E-2</v>
      </c>
      <c r="O31" s="16">
        <f>M31/(M40-M37-M39)</f>
        <v>1.5491866769945779E-2</v>
      </c>
      <c r="P31" s="16">
        <v>4.8573163327261691E-3</v>
      </c>
      <c r="Q31" s="16">
        <f>L31/(L40-L37-L39)</f>
        <v>2.247191011235955E-2</v>
      </c>
      <c r="S31" s="76" t="s">
        <v>16</v>
      </c>
      <c r="T31" s="73">
        <f t="shared" si="11"/>
        <v>4.8573163327261691E-3</v>
      </c>
      <c r="U31" s="73">
        <f t="shared" si="12"/>
        <v>1.5491866769945779E-2</v>
      </c>
      <c r="V31" s="73">
        <f t="shared" si="13"/>
        <v>2.247191011235955E-2</v>
      </c>
    </row>
    <row r="32" spans="1:22">
      <c r="A32" s="11" t="s">
        <v>17</v>
      </c>
      <c r="B32" s="14">
        <v>157</v>
      </c>
      <c r="C32" s="14">
        <v>165</v>
      </c>
      <c r="D32" s="14">
        <v>161</v>
      </c>
      <c r="E32" s="14">
        <v>141</v>
      </c>
      <c r="F32" s="14">
        <v>83</v>
      </c>
      <c r="G32" s="14">
        <v>77</v>
      </c>
      <c r="H32" s="14">
        <v>73</v>
      </c>
      <c r="I32" s="14">
        <v>22</v>
      </c>
      <c r="J32" s="14">
        <v>83</v>
      </c>
      <c r="K32" s="14">
        <v>52</v>
      </c>
      <c r="L32" s="14">
        <v>62</v>
      </c>
      <c r="M32" s="14">
        <f t="shared" si="10"/>
        <v>1076</v>
      </c>
      <c r="N32" s="16">
        <f>M32/M40</f>
        <v>0.78027556200145032</v>
      </c>
      <c r="O32" s="16">
        <f>M32/(M40-M37-M39)</f>
        <v>0.83346243222308292</v>
      </c>
      <c r="P32" s="16">
        <v>0.89556769884638732</v>
      </c>
      <c r="Q32" s="16">
        <f>L32/(L40-L37-L39)</f>
        <v>0.6966292134831461</v>
      </c>
      <c r="S32" s="76" t="s">
        <v>17</v>
      </c>
      <c r="T32" s="73">
        <f t="shared" si="11"/>
        <v>0.89556769884638732</v>
      </c>
      <c r="U32" s="73">
        <f t="shared" si="12"/>
        <v>0.83346243222308292</v>
      </c>
      <c r="V32" s="73">
        <f t="shared" si="13"/>
        <v>0.6966292134831461</v>
      </c>
    </row>
    <row r="33" spans="1:22">
      <c r="A33" s="11" t="s">
        <v>18</v>
      </c>
      <c r="B33" s="14">
        <v>0</v>
      </c>
      <c r="C33" s="14">
        <v>1</v>
      </c>
      <c r="D33" s="14">
        <v>1</v>
      </c>
      <c r="E33" s="14">
        <v>1</v>
      </c>
      <c r="F33" s="14">
        <v>0</v>
      </c>
      <c r="G33" s="14">
        <v>0</v>
      </c>
      <c r="H33" s="14">
        <v>2</v>
      </c>
      <c r="I33" s="14">
        <v>2</v>
      </c>
      <c r="J33" s="14">
        <v>11</v>
      </c>
      <c r="K33" s="14">
        <v>0</v>
      </c>
      <c r="L33" s="14">
        <v>5</v>
      </c>
      <c r="M33" s="14">
        <f t="shared" si="10"/>
        <v>23</v>
      </c>
      <c r="N33" s="16">
        <f>M33/M40</f>
        <v>1.6678752719361856E-2</v>
      </c>
      <c r="O33" s="16">
        <f>M33/(M40-M37-M39)</f>
        <v>1.7815646785437646E-2</v>
      </c>
      <c r="P33" s="16">
        <v>3.0358227079538553E-3</v>
      </c>
      <c r="Q33" s="16">
        <f>L33/(L40-L37-L39)</f>
        <v>5.6179775280898875E-2</v>
      </c>
      <c r="S33" s="76" t="s">
        <v>18</v>
      </c>
      <c r="T33" s="73">
        <f t="shared" si="11"/>
        <v>3.0358227079538553E-3</v>
      </c>
      <c r="U33" s="73">
        <f t="shared" si="12"/>
        <v>1.7815646785437646E-2</v>
      </c>
      <c r="V33" s="73">
        <f t="shared" si="13"/>
        <v>5.6179775280898875E-2</v>
      </c>
    </row>
    <row r="34" spans="1:22">
      <c r="A34" s="11" t="s">
        <v>35</v>
      </c>
      <c r="B34" s="14">
        <v>17</v>
      </c>
      <c r="C34" s="14">
        <v>19</v>
      </c>
      <c r="D34" s="14">
        <v>14</v>
      </c>
      <c r="E34" s="14">
        <v>10</v>
      </c>
      <c r="F34" s="14">
        <v>8</v>
      </c>
      <c r="G34" s="14">
        <v>18</v>
      </c>
      <c r="H34" s="14">
        <v>5</v>
      </c>
      <c r="I34" s="14">
        <v>4</v>
      </c>
      <c r="J34" s="14">
        <v>11</v>
      </c>
      <c r="K34" s="14">
        <v>9</v>
      </c>
      <c r="L34" s="14">
        <v>14</v>
      </c>
      <c r="M34" s="14">
        <f>SUM(B34:L34)</f>
        <v>129</v>
      </c>
      <c r="N34" s="16">
        <f>M34/M40</f>
        <v>9.3546047860768672E-2</v>
      </c>
      <c r="O34" s="16">
        <f>M34/(M40-M37-M39)</f>
        <v>9.9922540666150278E-2</v>
      </c>
      <c r="P34" s="16">
        <v>4.0072859744990891E-2</v>
      </c>
      <c r="Q34" s="16">
        <f>L34/(L40-L37-L39)</f>
        <v>0.15730337078651685</v>
      </c>
      <c r="S34" s="76" t="s">
        <v>35</v>
      </c>
      <c r="T34" s="73">
        <f t="shared" si="11"/>
        <v>4.0072859744990891E-2</v>
      </c>
      <c r="U34" s="73">
        <f t="shared" si="12"/>
        <v>9.9922540666150278E-2</v>
      </c>
      <c r="V34" s="73">
        <f>Q34</f>
        <v>0.15730337078651685</v>
      </c>
    </row>
    <row r="35" spans="1:22">
      <c r="A35" s="11" t="s">
        <v>19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M35" s="14">
        <f t="shared" si="10"/>
        <v>0</v>
      </c>
      <c r="N35" s="16">
        <f>M35/M40</f>
        <v>0</v>
      </c>
      <c r="O35" s="16">
        <f>M35/(M40-M37-M39)</f>
        <v>0</v>
      </c>
      <c r="P35" s="16">
        <v>0</v>
      </c>
      <c r="Q35" s="16">
        <f>L35/(L40-L37-L39)</f>
        <v>0</v>
      </c>
      <c r="S35" s="76" t="s">
        <v>19</v>
      </c>
      <c r="T35" s="73">
        <f t="shared" si="11"/>
        <v>0</v>
      </c>
      <c r="U35" s="73">
        <f t="shared" si="12"/>
        <v>0</v>
      </c>
      <c r="V35" s="73">
        <f t="shared" si="13"/>
        <v>0</v>
      </c>
    </row>
    <row r="36" spans="1:22">
      <c r="A36" s="11" t="s">
        <v>22</v>
      </c>
      <c r="B36" s="14">
        <v>0</v>
      </c>
      <c r="C36" s="14">
        <v>2</v>
      </c>
      <c r="D36" s="14">
        <v>3</v>
      </c>
      <c r="E36" s="14">
        <v>2</v>
      </c>
      <c r="F36" s="14">
        <v>8</v>
      </c>
      <c r="G36" s="14">
        <v>0</v>
      </c>
      <c r="H36" s="14">
        <v>0</v>
      </c>
      <c r="I36" s="14">
        <v>0</v>
      </c>
      <c r="J36" s="14">
        <v>1</v>
      </c>
      <c r="K36" s="14">
        <v>2</v>
      </c>
      <c r="L36" s="14">
        <v>6</v>
      </c>
      <c r="M36" s="14">
        <f t="shared" si="10"/>
        <v>24</v>
      </c>
      <c r="N36" s="16">
        <f>M36/M40</f>
        <v>1.7403915881073241E-2</v>
      </c>
      <c r="O36" s="16">
        <f>M36/(M40-M37-M39)</f>
        <v>1.8590240123934933E-2</v>
      </c>
      <c r="P36" s="16">
        <v>2.2161505768063146E-2</v>
      </c>
      <c r="Q36" s="16">
        <f>L36/(L40-L37-L39)</f>
        <v>6.741573033707865E-2</v>
      </c>
      <c r="S36" s="76" t="s">
        <v>22</v>
      </c>
      <c r="T36" s="73">
        <f t="shared" si="11"/>
        <v>2.2161505768063146E-2</v>
      </c>
      <c r="U36" s="73">
        <f t="shared" si="12"/>
        <v>1.8590240123934933E-2</v>
      </c>
      <c r="V36" s="73">
        <f t="shared" si="13"/>
        <v>6.741573033707865E-2</v>
      </c>
    </row>
    <row r="37" spans="1:22">
      <c r="A37" s="11" t="s">
        <v>20</v>
      </c>
      <c r="B37" s="15"/>
      <c r="C37" s="15"/>
      <c r="D37" s="15"/>
      <c r="E37" s="15"/>
      <c r="F37" s="17"/>
      <c r="G37" s="17"/>
      <c r="H37" s="17"/>
      <c r="I37" s="17"/>
      <c r="J37" s="15"/>
      <c r="K37" s="15"/>
      <c r="M37" s="14">
        <f t="shared" si="10"/>
        <v>0</v>
      </c>
      <c r="N37" s="16">
        <f>M37/M40</f>
        <v>0</v>
      </c>
      <c r="O37" s="16"/>
      <c r="Q37" s="16"/>
      <c r="S37" s="76" t="s">
        <v>21</v>
      </c>
      <c r="T37" s="73">
        <f>P38</f>
        <v>0</v>
      </c>
      <c r="U37" s="73">
        <f>O38</f>
        <v>0</v>
      </c>
      <c r="V37" s="73">
        <f>Q38</f>
        <v>0</v>
      </c>
    </row>
    <row r="38" spans="1:22">
      <c r="A38" s="11" t="s">
        <v>21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M38" s="14">
        <f t="shared" si="10"/>
        <v>0</v>
      </c>
      <c r="N38" s="16">
        <f>M38/M40</f>
        <v>0</v>
      </c>
      <c r="O38" s="16">
        <f>M38/(M40-M37-M39)</f>
        <v>0</v>
      </c>
      <c r="P38" s="16">
        <v>0</v>
      </c>
      <c r="Q38" s="16">
        <f>L38/(L40-L37-L39)</f>
        <v>0</v>
      </c>
    </row>
    <row r="39" spans="1:22">
      <c r="A39" s="11" t="s">
        <v>23</v>
      </c>
      <c r="B39" s="14">
        <v>7</v>
      </c>
      <c r="C39" s="14">
        <v>13</v>
      </c>
      <c r="D39" s="14">
        <v>12</v>
      </c>
      <c r="E39" s="14">
        <v>9</v>
      </c>
      <c r="F39" s="14">
        <v>8</v>
      </c>
      <c r="G39" s="14">
        <v>3</v>
      </c>
      <c r="H39" s="14">
        <v>6</v>
      </c>
      <c r="I39" s="14">
        <v>7</v>
      </c>
      <c r="J39" s="14">
        <v>9</v>
      </c>
      <c r="K39" s="14">
        <v>9</v>
      </c>
      <c r="L39" s="14">
        <v>5</v>
      </c>
      <c r="M39" s="14">
        <f t="shared" si="10"/>
        <v>88</v>
      </c>
      <c r="N39" s="16">
        <f>M39/M40</f>
        <v>6.3814358230601886E-2</v>
      </c>
      <c r="O39" s="16"/>
      <c r="Q39" s="16"/>
    </row>
    <row r="40" spans="1:22" s="1" customFormat="1">
      <c r="A40" s="26" t="s">
        <v>24</v>
      </c>
      <c r="B40" s="27">
        <f t="shared" ref="B40:M40" si="14">SUM(B30:B39)</f>
        <v>195</v>
      </c>
      <c r="C40" s="27">
        <f t="shared" si="14"/>
        <v>202</v>
      </c>
      <c r="D40" s="27">
        <f t="shared" si="14"/>
        <v>194</v>
      </c>
      <c r="E40" s="27">
        <f t="shared" si="14"/>
        <v>166</v>
      </c>
      <c r="F40" s="27">
        <f t="shared" si="14"/>
        <v>110</v>
      </c>
      <c r="G40" s="27">
        <f t="shared" si="14"/>
        <v>100</v>
      </c>
      <c r="H40" s="27">
        <f t="shared" si="14"/>
        <v>86</v>
      </c>
      <c r="I40" s="27">
        <f t="shared" si="14"/>
        <v>36</v>
      </c>
      <c r="J40" s="27">
        <f t="shared" si="14"/>
        <v>119</v>
      </c>
      <c r="K40" s="27">
        <f t="shared" si="14"/>
        <v>77</v>
      </c>
      <c r="L40" s="27">
        <f t="shared" si="14"/>
        <v>94</v>
      </c>
      <c r="M40" s="18">
        <f t="shared" si="14"/>
        <v>1379</v>
      </c>
      <c r="N40" s="18"/>
      <c r="O40" s="18"/>
      <c r="P40" s="28"/>
      <c r="Q40" s="18"/>
      <c r="R40" s="18"/>
      <c r="S40" s="78"/>
      <c r="T40" s="74"/>
      <c r="U40" s="74"/>
      <c r="V40" s="74"/>
    </row>
    <row r="43" spans="1:22" ht="17" thickBot="1">
      <c r="A43" s="18" t="s">
        <v>2</v>
      </c>
      <c r="B43" s="12">
        <v>2008</v>
      </c>
      <c r="C43" s="12">
        <v>2009</v>
      </c>
      <c r="D43" s="12">
        <v>2010</v>
      </c>
      <c r="E43" s="12">
        <v>2011</v>
      </c>
      <c r="F43" s="12">
        <v>2012</v>
      </c>
      <c r="G43" s="12">
        <v>2013</v>
      </c>
      <c r="H43" s="12">
        <v>2014</v>
      </c>
      <c r="I43" s="12">
        <v>2015</v>
      </c>
      <c r="J43" s="12">
        <v>2016</v>
      </c>
      <c r="K43" s="12">
        <v>2017</v>
      </c>
      <c r="L43" s="12">
        <v>2018</v>
      </c>
      <c r="M43" s="12" t="s">
        <v>24</v>
      </c>
      <c r="N43" s="12" t="s">
        <v>25</v>
      </c>
      <c r="O43" s="12" t="s">
        <v>26</v>
      </c>
      <c r="P43" s="22" t="s">
        <v>27</v>
      </c>
      <c r="Q43" s="13" t="s">
        <v>86</v>
      </c>
      <c r="S43" s="22" t="s">
        <v>2</v>
      </c>
      <c r="T43" s="22" t="s">
        <v>27</v>
      </c>
      <c r="U43" s="22" t="s">
        <v>33</v>
      </c>
      <c r="V43" s="22" t="s">
        <v>32</v>
      </c>
    </row>
    <row r="44" spans="1:22">
      <c r="A44" s="11" t="s">
        <v>15</v>
      </c>
      <c r="B44" s="20">
        <v>23</v>
      </c>
      <c r="C44" s="20">
        <v>9</v>
      </c>
      <c r="D44" s="20">
        <v>44</v>
      </c>
      <c r="E44" s="20">
        <v>45</v>
      </c>
      <c r="F44" s="20">
        <v>32</v>
      </c>
      <c r="G44" s="20">
        <v>22</v>
      </c>
      <c r="H44" s="20">
        <v>56</v>
      </c>
      <c r="I44" s="20">
        <v>27</v>
      </c>
      <c r="J44" s="20">
        <v>33</v>
      </c>
      <c r="K44" s="20">
        <v>26</v>
      </c>
      <c r="L44" s="20">
        <v>24</v>
      </c>
      <c r="M44" s="14">
        <f t="shared" ref="M44:M53" si="15">SUM(B44:L44)</f>
        <v>341</v>
      </c>
      <c r="N44" s="16">
        <f>M44/M54</f>
        <v>3.5435934739686169E-2</v>
      </c>
      <c r="O44" s="16">
        <f>M44/(M54-M51-M53)</f>
        <v>3.6230344241393965E-2</v>
      </c>
      <c r="P44" s="24">
        <v>0.12454757300808171</v>
      </c>
      <c r="Q44" s="16">
        <f>L44/(L54-L51-L53)</f>
        <v>2.34375E-2</v>
      </c>
      <c r="S44" s="76" t="s">
        <v>15</v>
      </c>
      <c r="T44" s="73">
        <f t="shared" ref="T44:T50" si="16">P44</f>
        <v>0.12454757300808171</v>
      </c>
      <c r="U44" s="73">
        <f t="shared" ref="U44:U50" si="17">O44</f>
        <v>3.6230344241393965E-2</v>
      </c>
      <c r="V44" s="73">
        <f t="shared" ref="V44:V50" si="18">Q44</f>
        <v>2.34375E-2</v>
      </c>
    </row>
    <row r="45" spans="1:22">
      <c r="A45" s="11" t="s">
        <v>16</v>
      </c>
      <c r="B45" s="20">
        <v>14</v>
      </c>
      <c r="C45" s="20">
        <v>19</v>
      </c>
      <c r="D45" s="20">
        <v>28</v>
      </c>
      <c r="E45" s="20">
        <v>18</v>
      </c>
      <c r="F45" s="20">
        <v>12</v>
      </c>
      <c r="G45" s="20">
        <v>4</v>
      </c>
      <c r="H45" s="20">
        <v>15</v>
      </c>
      <c r="I45" s="20">
        <v>45</v>
      </c>
      <c r="J45" s="20">
        <v>29</v>
      </c>
      <c r="K45" s="20">
        <v>33</v>
      </c>
      <c r="L45" s="20">
        <v>16</v>
      </c>
      <c r="M45" s="14">
        <f t="shared" si="15"/>
        <v>233</v>
      </c>
      <c r="N45" s="16">
        <f>M45/M54</f>
        <v>2.4212823443832486E-2</v>
      </c>
      <c r="O45" s="16">
        <f>M45/(M54-M51-M53)</f>
        <v>2.475563110922227E-2</v>
      </c>
      <c r="P45" s="24">
        <v>7.883385393425554E-3</v>
      </c>
      <c r="Q45" s="16">
        <f>L45/(L54-L51-L53)</f>
        <v>1.5625E-2</v>
      </c>
      <c r="S45" s="76" t="s">
        <v>16</v>
      </c>
      <c r="T45" s="73">
        <f t="shared" si="16"/>
        <v>7.883385393425554E-3</v>
      </c>
      <c r="U45" s="73">
        <f t="shared" si="17"/>
        <v>2.475563110922227E-2</v>
      </c>
      <c r="V45" s="73">
        <f t="shared" si="18"/>
        <v>1.5625E-2</v>
      </c>
    </row>
    <row r="46" spans="1:22">
      <c r="A46" s="11" t="s">
        <v>17</v>
      </c>
      <c r="B46" s="20">
        <v>400</v>
      </c>
      <c r="C46" s="20">
        <v>355</v>
      </c>
      <c r="D46" s="20">
        <v>649</v>
      </c>
      <c r="E46" s="20">
        <v>689</v>
      </c>
      <c r="F46" s="20">
        <v>357</v>
      </c>
      <c r="G46" s="20">
        <v>321</v>
      </c>
      <c r="H46" s="20">
        <v>678</v>
      </c>
      <c r="I46" s="20">
        <v>717</v>
      </c>
      <c r="J46" s="20">
        <v>714</v>
      </c>
      <c r="K46" s="20">
        <v>831</v>
      </c>
      <c r="L46" s="20">
        <v>721</v>
      </c>
      <c r="M46" s="14">
        <f t="shared" si="15"/>
        <v>6432</v>
      </c>
      <c r="N46" s="16">
        <f>M46/M54</f>
        <v>0.66839862828639718</v>
      </c>
      <c r="O46" s="16">
        <f>M46/(M54-M51-M53)</f>
        <v>0.68338291542711427</v>
      </c>
      <c r="P46" s="24">
        <v>0.61316872427983538</v>
      </c>
      <c r="Q46" s="16">
        <f>L46/(L54-L51-L53)</f>
        <v>0.7041015625</v>
      </c>
      <c r="S46" s="76" t="s">
        <v>17</v>
      </c>
      <c r="T46" s="73">
        <f t="shared" si="16"/>
        <v>0.61316872427983538</v>
      </c>
      <c r="U46" s="73">
        <f t="shared" si="17"/>
        <v>0.68338291542711427</v>
      </c>
      <c r="V46" s="73">
        <f t="shared" si="18"/>
        <v>0.7041015625</v>
      </c>
    </row>
    <row r="47" spans="1:22">
      <c r="A47" s="11" t="s">
        <v>18</v>
      </c>
      <c r="B47" s="20">
        <v>9</v>
      </c>
      <c r="C47" s="20">
        <v>8</v>
      </c>
      <c r="D47" s="20">
        <v>4</v>
      </c>
      <c r="E47" s="20">
        <v>21</v>
      </c>
      <c r="F47" s="20">
        <v>5</v>
      </c>
      <c r="G47" s="20">
        <v>5</v>
      </c>
      <c r="H47" s="20">
        <v>12</v>
      </c>
      <c r="I47" s="20">
        <v>14</v>
      </c>
      <c r="J47" s="20">
        <v>17</v>
      </c>
      <c r="K47" s="20">
        <v>16</v>
      </c>
      <c r="L47" s="20">
        <v>20</v>
      </c>
      <c r="M47" s="14">
        <f t="shared" si="15"/>
        <v>131</v>
      </c>
      <c r="N47" s="16">
        <f>M47/M54</f>
        <v>1.3613218331081783E-2</v>
      </c>
      <c r="O47" s="16">
        <f>M47/(M54-M51-M53)</f>
        <v>1.3918402039949001E-2</v>
      </c>
      <c r="P47" s="24">
        <v>8.0817095542664481E-3</v>
      </c>
      <c r="Q47" s="16">
        <f>L47/(L54-L51-L53)</f>
        <v>1.953125E-2</v>
      </c>
      <c r="S47" s="76" t="s">
        <v>18</v>
      </c>
      <c r="T47" s="73">
        <f t="shared" si="16"/>
        <v>8.0817095542664481E-3</v>
      </c>
      <c r="U47" s="73">
        <f t="shared" si="17"/>
        <v>1.3918402039949001E-2</v>
      </c>
      <c r="V47" s="73">
        <f t="shared" si="18"/>
        <v>1.953125E-2</v>
      </c>
    </row>
    <row r="48" spans="1:22">
      <c r="A48" s="11" t="s">
        <v>35</v>
      </c>
      <c r="B48" s="20">
        <v>30</v>
      </c>
      <c r="C48" s="20">
        <v>20</v>
      </c>
      <c r="D48" s="20">
        <v>58</v>
      </c>
      <c r="E48" s="20">
        <v>60</v>
      </c>
      <c r="F48" s="20">
        <v>52</v>
      </c>
      <c r="G48" s="20">
        <v>30</v>
      </c>
      <c r="H48" s="20">
        <v>69</v>
      </c>
      <c r="I48" s="20">
        <v>70</v>
      </c>
      <c r="J48" s="20">
        <v>53</v>
      </c>
      <c r="K48" s="20">
        <v>67</v>
      </c>
      <c r="L48" s="20">
        <v>68</v>
      </c>
      <c r="M48" s="14">
        <f>SUM(B48:L48)</f>
        <v>577</v>
      </c>
      <c r="N48" s="16">
        <f>M48/M54</f>
        <v>5.9960511275070141E-2</v>
      </c>
      <c r="O48" s="16">
        <f>M48/(M54-M51-M53)</f>
        <v>6.130471738206545E-2</v>
      </c>
      <c r="P48" s="24">
        <v>2.6874256247520826E-2</v>
      </c>
      <c r="Q48" s="16">
        <f>L48/(L54-L51-L53)</f>
        <v>6.640625E-2</v>
      </c>
      <c r="S48" s="76" t="s">
        <v>35</v>
      </c>
      <c r="T48" s="73">
        <f t="shared" si="16"/>
        <v>2.6874256247520826E-2</v>
      </c>
      <c r="U48" s="73">
        <f t="shared" si="17"/>
        <v>6.130471738206545E-2</v>
      </c>
      <c r="V48" s="73">
        <f>Q48</f>
        <v>6.640625E-2</v>
      </c>
    </row>
    <row r="49" spans="1:22">
      <c r="A49" s="11" t="s">
        <v>19</v>
      </c>
      <c r="B49" s="20">
        <v>12</v>
      </c>
      <c r="C49" s="20">
        <v>20</v>
      </c>
      <c r="D49" s="20">
        <v>13</v>
      </c>
      <c r="E49" s="20">
        <v>20</v>
      </c>
      <c r="F49" s="20">
        <v>14</v>
      </c>
      <c r="G49" s="20">
        <v>10</v>
      </c>
      <c r="H49" s="20">
        <v>21</v>
      </c>
      <c r="I49" s="20">
        <v>18</v>
      </c>
      <c r="J49" s="20">
        <v>14</v>
      </c>
      <c r="K49" s="20">
        <v>12</v>
      </c>
      <c r="L49" s="20">
        <v>11</v>
      </c>
      <c r="M49" s="14">
        <f t="shared" si="15"/>
        <v>165</v>
      </c>
      <c r="N49" s="16">
        <f>M49/M54</f>
        <v>1.7146420035332018E-2</v>
      </c>
      <c r="O49" s="16">
        <f>M49/(M54-M51-M53)</f>
        <v>1.7530811729706757E-2</v>
      </c>
      <c r="P49" s="24">
        <v>5.1068471416530316E-3</v>
      </c>
      <c r="Q49" s="16">
        <f>L49/(L54-L51-L53)</f>
        <v>1.07421875E-2</v>
      </c>
      <c r="S49" s="76" t="s">
        <v>19</v>
      </c>
      <c r="T49" s="73">
        <f t="shared" si="16"/>
        <v>5.1068471416530316E-3</v>
      </c>
      <c r="U49" s="73">
        <f t="shared" si="17"/>
        <v>1.7530811729706757E-2</v>
      </c>
      <c r="V49" s="73">
        <f t="shared" si="18"/>
        <v>1.07421875E-2</v>
      </c>
    </row>
    <row r="50" spans="1:22">
      <c r="A50" s="11" t="s">
        <v>22</v>
      </c>
      <c r="B50" s="20">
        <v>74</v>
      </c>
      <c r="C50" s="20">
        <v>101</v>
      </c>
      <c r="D50" s="20">
        <v>117</v>
      </c>
      <c r="E50" s="20">
        <v>160</v>
      </c>
      <c r="F50" s="20">
        <v>135</v>
      </c>
      <c r="G50" s="20">
        <v>86</v>
      </c>
      <c r="H50" s="20">
        <v>185</v>
      </c>
      <c r="I50" s="20">
        <v>203</v>
      </c>
      <c r="J50" s="20">
        <v>136</v>
      </c>
      <c r="K50" s="20">
        <v>147</v>
      </c>
      <c r="L50" s="20">
        <v>162</v>
      </c>
      <c r="M50" s="14">
        <f t="shared" si="15"/>
        <v>1506</v>
      </c>
      <c r="N50" s="16">
        <f>M50/M54</f>
        <v>0.15650005195884858</v>
      </c>
      <c r="O50" s="16">
        <f>M50/(M54-M51-M53)</f>
        <v>0.16000849978750531</v>
      </c>
      <c r="P50" s="16">
        <v>0.20313352174128613</v>
      </c>
      <c r="Q50" s="16">
        <f>L50/(L54-L51-L53)</f>
        <v>0.158203125</v>
      </c>
      <c r="S50" s="76" t="s">
        <v>22</v>
      </c>
      <c r="T50" s="73">
        <f t="shared" si="16"/>
        <v>0.20313352174128613</v>
      </c>
      <c r="U50" s="73">
        <f t="shared" si="17"/>
        <v>0.16000849978750531</v>
      </c>
      <c r="V50" s="73">
        <f t="shared" si="18"/>
        <v>0.158203125</v>
      </c>
    </row>
    <row r="51" spans="1:22">
      <c r="A51" s="11" t="s">
        <v>20</v>
      </c>
      <c r="B51" s="15"/>
      <c r="C51" s="15"/>
      <c r="D51" s="15"/>
      <c r="E51" s="15"/>
      <c r="F51" s="17"/>
      <c r="G51" s="17"/>
      <c r="H51" s="17"/>
      <c r="I51" s="17"/>
      <c r="J51" s="15"/>
      <c r="K51" s="15"/>
      <c r="L51" s="20"/>
      <c r="M51" s="14">
        <f t="shared" si="15"/>
        <v>0</v>
      </c>
      <c r="N51" s="16">
        <f>M51/M54</f>
        <v>0</v>
      </c>
      <c r="O51" s="16"/>
      <c r="Q51" s="16"/>
      <c r="S51" s="76" t="s">
        <v>21</v>
      </c>
      <c r="T51" s="73">
        <f>P52</f>
        <v>3.074024493033864E-3</v>
      </c>
      <c r="U51" s="73">
        <f>O52</f>
        <v>2.8686782830429241E-3</v>
      </c>
      <c r="V51" s="73">
        <f>Q52</f>
        <v>1.953125E-3</v>
      </c>
    </row>
    <row r="52" spans="1:22">
      <c r="A52" s="11" t="s">
        <v>21</v>
      </c>
      <c r="B52" s="14">
        <v>1</v>
      </c>
      <c r="C52" s="14">
        <v>1</v>
      </c>
      <c r="D52" s="14">
        <v>1</v>
      </c>
      <c r="E52" s="14">
        <v>3</v>
      </c>
      <c r="F52" s="14">
        <v>2</v>
      </c>
      <c r="G52" s="14">
        <v>2</v>
      </c>
      <c r="H52" s="14">
        <v>5</v>
      </c>
      <c r="I52" s="14">
        <v>5</v>
      </c>
      <c r="J52" s="14">
        <v>3</v>
      </c>
      <c r="K52" s="14">
        <v>2</v>
      </c>
      <c r="L52" s="20">
        <v>2</v>
      </c>
      <c r="M52" s="14">
        <f t="shared" si="15"/>
        <v>27</v>
      </c>
      <c r="N52" s="16">
        <f>M52/M54</f>
        <v>2.8057778239634211E-3</v>
      </c>
      <c r="O52" s="16">
        <f>M52/(M54-M51-M53)</f>
        <v>2.8686782830429241E-3</v>
      </c>
      <c r="P52" s="16">
        <v>3.074024493033864E-3</v>
      </c>
      <c r="Q52" s="16">
        <f>L52/(L54-L51-L53)</f>
        <v>1.953125E-3</v>
      </c>
    </row>
    <row r="53" spans="1:22">
      <c r="A53" s="11" t="s">
        <v>23</v>
      </c>
      <c r="B53" s="20">
        <v>12</v>
      </c>
      <c r="C53" s="20">
        <v>10</v>
      </c>
      <c r="D53" s="20">
        <v>16</v>
      </c>
      <c r="E53" s="20">
        <v>21</v>
      </c>
      <c r="F53" s="20">
        <v>19</v>
      </c>
      <c r="G53" s="20">
        <v>12</v>
      </c>
      <c r="H53" s="20">
        <v>26</v>
      </c>
      <c r="I53" s="20">
        <v>24</v>
      </c>
      <c r="J53" s="20">
        <v>30</v>
      </c>
      <c r="K53" s="20">
        <v>21</v>
      </c>
      <c r="L53" s="20">
        <v>20</v>
      </c>
      <c r="M53" s="14">
        <f t="shared" si="15"/>
        <v>211</v>
      </c>
      <c r="N53" s="16">
        <f>M53/M54</f>
        <v>2.1926634105788215E-2</v>
      </c>
      <c r="O53" s="16"/>
      <c r="Q53" s="16"/>
    </row>
    <row r="54" spans="1:22" s="1" customFormat="1">
      <c r="A54" s="26" t="s">
        <v>24</v>
      </c>
      <c r="B54" s="27">
        <f t="shared" ref="B54:M54" si="19">SUM(B44:B53)</f>
        <v>575</v>
      </c>
      <c r="C54" s="27">
        <f t="shared" si="19"/>
        <v>543</v>
      </c>
      <c r="D54" s="27">
        <f t="shared" si="19"/>
        <v>930</v>
      </c>
      <c r="E54" s="27">
        <f t="shared" si="19"/>
        <v>1037</v>
      </c>
      <c r="F54" s="27">
        <f t="shared" si="19"/>
        <v>628</v>
      </c>
      <c r="G54" s="27">
        <f t="shared" si="19"/>
        <v>492</v>
      </c>
      <c r="H54" s="27">
        <f t="shared" si="19"/>
        <v>1067</v>
      </c>
      <c r="I54" s="27">
        <f t="shared" si="19"/>
        <v>1123</v>
      </c>
      <c r="J54" s="27">
        <f t="shared" si="19"/>
        <v>1029</v>
      </c>
      <c r="K54" s="27">
        <f t="shared" si="19"/>
        <v>1155</v>
      </c>
      <c r="L54" s="27">
        <f t="shared" si="19"/>
        <v>1044</v>
      </c>
      <c r="M54" s="18">
        <f t="shared" si="19"/>
        <v>9623</v>
      </c>
      <c r="N54" s="18"/>
      <c r="O54" s="18"/>
      <c r="P54" s="28"/>
      <c r="Q54" s="28"/>
      <c r="R54" s="18"/>
      <c r="S54" s="78"/>
      <c r="T54" s="74"/>
      <c r="U54" s="74"/>
      <c r="V54" s="74"/>
    </row>
    <row r="57" spans="1:22" ht="17" thickBot="1">
      <c r="A57" s="18" t="s">
        <v>3</v>
      </c>
      <c r="B57" s="12">
        <v>2008</v>
      </c>
      <c r="C57" s="12">
        <v>2009</v>
      </c>
      <c r="D57" s="12">
        <v>2010</v>
      </c>
      <c r="E57" s="12">
        <v>2011</v>
      </c>
      <c r="F57" s="12">
        <v>2012</v>
      </c>
      <c r="G57" s="12">
        <v>2013</v>
      </c>
      <c r="H57" s="12">
        <v>2014</v>
      </c>
      <c r="I57" s="12">
        <v>2015</v>
      </c>
      <c r="J57" s="12">
        <v>2016</v>
      </c>
      <c r="K57" s="12">
        <v>2017</v>
      </c>
      <c r="L57" s="12">
        <v>2018</v>
      </c>
      <c r="M57" s="12" t="s">
        <v>24</v>
      </c>
      <c r="N57" s="12" t="s">
        <v>25</v>
      </c>
      <c r="O57" s="12" t="s">
        <v>26</v>
      </c>
      <c r="P57" s="22" t="s">
        <v>27</v>
      </c>
      <c r="Q57" s="13" t="s">
        <v>85</v>
      </c>
      <c r="S57" s="22" t="s">
        <v>3</v>
      </c>
      <c r="T57" s="22" t="s">
        <v>27</v>
      </c>
      <c r="U57" s="22" t="s">
        <v>31</v>
      </c>
      <c r="V57" s="22" t="s">
        <v>30</v>
      </c>
    </row>
    <row r="58" spans="1:22">
      <c r="A58" s="11" t="s">
        <v>15</v>
      </c>
      <c r="B58" s="14">
        <v>0</v>
      </c>
      <c r="C58" s="14">
        <v>0</v>
      </c>
      <c r="D58" s="14">
        <v>0</v>
      </c>
      <c r="E58" s="14">
        <v>2</v>
      </c>
      <c r="F58" s="14">
        <v>2</v>
      </c>
      <c r="G58" s="14">
        <v>0</v>
      </c>
      <c r="H58" s="14">
        <v>1</v>
      </c>
      <c r="I58" s="14">
        <v>2</v>
      </c>
      <c r="J58" s="14">
        <v>0</v>
      </c>
      <c r="K58" s="14">
        <v>2</v>
      </c>
      <c r="M58" s="14">
        <f t="shared" ref="M58:M67" si="20">SUM(B58:L58)</f>
        <v>9</v>
      </c>
      <c r="N58" s="16">
        <f>M58/M68</f>
        <v>1.2500000000000001E-2</v>
      </c>
      <c r="O58" s="16">
        <f>M58/(M68-M65-M67)</f>
        <v>1.2676056338028169E-2</v>
      </c>
      <c r="P58" s="16">
        <v>2.7303754266211604E-2</v>
      </c>
      <c r="Q58" s="16">
        <f>K58/(K68-K65-K67)</f>
        <v>3.8461538461538464E-2</v>
      </c>
      <c r="S58" s="76" t="s">
        <v>15</v>
      </c>
      <c r="T58" s="73">
        <f t="shared" ref="T58:T64" si="21">P58</f>
        <v>2.7303754266211604E-2</v>
      </c>
      <c r="U58" s="73">
        <f t="shared" ref="U58:U64" si="22">O58</f>
        <v>1.2676056338028169E-2</v>
      </c>
      <c r="V58" s="73">
        <f t="shared" ref="V58:V64" si="23">Q58</f>
        <v>3.8461538461538464E-2</v>
      </c>
    </row>
    <row r="59" spans="1:22">
      <c r="A59" s="11" t="s">
        <v>16</v>
      </c>
      <c r="B59" s="14">
        <v>1</v>
      </c>
      <c r="C59" s="14">
        <v>1</v>
      </c>
      <c r="D59" s="14">
        <v>0</v>
      </c>
      <c r="E59" s="14">
        <v>3</v>
      </c>
      <c r="F59" s="14">
        <v>0</v>
      </c>
      <c r="G59" s="14">
        <v>1</v>
      </c>
      <c r="H59" s="14">
        <v>3</v>
      </c>
      <c r="I59" s="14">
        <v>0</v>
      </c>
      <c r="J59" s="14">
        <v>0</v>
      </c>
      <c r="K59" s="14">
        <v>0</v>
      </c>
      <c r="M59" s="14">
        <f t="shared" si="20"/>
        <v>9</v>
      </c>
      <c r="N59" s="16">
        <f>M59/M68</f>
        <v>1.2500000000000001E-2</v>
      </c>
      <c r="O59" s="16">
        <f>M59/(M68-M65-M67)</f>
        <v>1.2676056338028169E-2</v>
      </c>
      <c r="P59" s="16">
        <v>5.8508044856167727E-3</v>
      </c>
      <c r="Q59" s="16">
        <f>K59/(K68-K65-K67)</f>
        <v>0</v>
      </c>
      <c r="S59" s="76" t="s">
        <v>16</v>
      </c>
      <c r="T59" s="73">
        <f t="shared" si="21"/>
        <v>5.8508044856167727E-3</v>
      </c>
      <c r="U59" s="73">
        <f t="shared" si="22"/>
        <v>1.2676056338028169E-2</v>
      </c>
      <c r="V59" s="73">
        <f t="shared" si="23"/>
        <v>0</v>
      </c>
    </row>
    <row r="60" spans="1:22">
      <c r="A60" s="11" t="s">
        <v>17</v>
      </c>
      <c r="B60" s="14">
        <v>47</v>
      </c>
      <c r="C60" s="14">
        <v>110</v>
      </c>
      <c r="D60" s="14">
        <v>89</v>
      </c>
      <c r="E60" s="14">
        <v>135</v>
      </c>
      <c r="F60" s="14">
        <v>61</v>
      </c>
      <c r="G60" s="14">
        <v>40</v>
      </c>
      <c r="H60" s="14">
        <v>27</v>
      </c>
      <c r="I60" s="14">
        <v>36</v>
      </c>
      <c r="J60" s="14">
        <v>51</v>
      </c>
      <c r="K60" s="14">
        <v>47</v>
      </c>
      <c r="M60" s="14">
        <f t="shared" si="20"/>
        <v>643</v>
      </c>
      <c r="N60" s="16">
        <f>M60/M68</f>
        <v>0.8930555555555556</v>
      </c>
      <c r="O60" s="16">
        <f>M60/(M68-M65-M67)</f>
        <v>0.90563380281690142</v>
      </c>
      <c r="P60" s="16">
        <v>0.89322281813749393</v>
      </c>
      <c r="Q60" s="16">
        <f>K60/(K68-K65-K67)</f>
        <v>0.90384615384615385</v>
      </c>
      <c r="S60" s="76" t="s">
        <v>17</v>
      </c>
      <c r="T60" s="73">
        <f t="shared" si="21"/>
        <v>0.89322281813749393</v>
      </c>
      <c r="U60" s="73">
        <f t="shared" si="22"/>
        <v>0.90563380281690142</v>
      </c>
      <c r="V60" s="73">
        <f t="shared" si="23"/>
        <v>0.90384615384615385</v>
      </c>
    </row>
    <row r="61" spans="1:22">
      <c r="A61" s="11" t="s">
        <v>18</v>
      </c>
      <c r="B61" s="14">
        <v>0</v>
      </c>
      <c r="C61" s="14">
        <v>1</v>
      </c>
      <c r="D61" s="14">
        <v>0</v>
      </c>
      <c r="E61" s="14">
        <v>2</v>
      </c>
      <c r="F61" s="14">
        <v>4</v>
      </c>
      <c r="G61" s="14">
        <v>0</v>
      </c>
      <c r="H61" s="14">
        <v>1</v>
      </c>
      <c r="I61" s="14">
        <v>1</v>
      </c>
      <c r="J61" s="14">
        <v>0</v>
      </c>
      <c r="K61" s="14">
        <v>0</v>
      </c>
      <c r="M61" s="14">
        <f t="shared" si="20"/>
        <v>9</v>
      </c>
      <c r="N61" s="16">
        <f>M61/M68</f>
        <v>1.2500000000000001E-2</v>
      </c>
      <c r="O61" s="16">
        <f>M61/(M68-M65-M67)</f>
        <v>1.2676056338028169E-2</v>
      </c>
      <c r="P61" s="16">
        <v>5.8508044856167727E-3</v>
      </c>
      <c r="Q61" s="16">
        <f>K61/(K68-K65-K67)</f>
        <v>0</v>
      </c>
      <c r="S61" s="76" t="s">
        <v>18</v>
      </c>
      <c r="T61" s="73">
        <f t="shared" si="21"/>
        <v>5.8508044856167727E-3</v>
      </c>
      <c r="U61" s="73">
        <f t="shared" si="22"/>
        <v>1.2676056338028169E-2</v>
      </c>
      <c r="V61" s="73">
        <f t="shared" si="23"/>
        <v>0</v>
      </c>
    </row>
    <row r="62" spans="1:22">
      <c r="A62" s="11" t="s">
        <v>35</v>
      </c>
      <c r="B62" s="14">
        <v>1</v>
      </c>
      <c r="C62" s="14">
        <v>2</v>
      </c>
      <c r="D62" s="14">
        <v>5</v>
      </c>
      <c r="E62" s="14">
        <v>5</v>
      </c>
      <c r="F62" s="14">
        <v>2</v>
      </c>
      <c r="G62" s="14">
        <v>5</v>
      </c>
      <c r="H62" s="14">
        <v>0</v>
      </c>
      <c r="I62" s="14">
        <v>3</v>
      </c>
      <c r="J62" s="14">
        <v>2</v>
      </c>
      <c r="K62" s="14">
        <v>3</v>
      </c>
      <c r="M62" s="14">
        <f>SUM(B62:L62)</f>
        <v>28</v>
      </c>
      <c r="N62" s="16">
        <f>M62/M68</f>
        <v>3.888888888888889E-2</v>
      </c>
      <c r="O62" s="16">
        <f>M62/(M68-M65-M67)</f>
        <v>3.9436619718309862E-2</v>
      </c>
      <c r="P62" s="16">
        <v>5.4607508532423209E-2</v>
      </c>
      <c r="Q62" s="16">
        <f>K62/(K68-K65-K67)</f>
        <v>5.7692307692307696E-2</v>
      </c>
      <c r="S62" s="76" t="s">
        <v>35</v>
      </c>
      <c r="T62" s="73">
        <f t="shared" si="21"/>
        <v>5.4607508532423209E-2</v>
      </c>
      <c r="U62" s="73">
        <f t="shared" si="22"/>
        <v>3.9436619718309862E-2</v>
      </c>
      <c r="V62" s="73">
        <f>Q62</f>
        <v>5.7692307692307696E-2</v>
      </c>
    </row>
    <row r="63" spans="1:22">
      <c r="A63" s="11" t="s">
        <v>19</v>
      </c>
      <c r="B63" s="14">
        <v>0</v>
      </c>
      <c r="C63" s="14">
        <v>0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4">
        <v>1</v>
      </c>
      <c r="K63" s="14">
        <v>0</v>
      </c>
      <c r="M63" s="14">
        <f t="shared" si="20"/>
        <v>2</v>
      </c>
      <c r="N63" s="16">
        <f>M63/M68</f>
        <v>2.7777777777777779E-3</v>
      </c>
      <c r="O63" s="16">
        <f>M63/(M68-M65-M67)</f>
        <v>2.8169014084507044E-3</v>
      </c>
      <c r="P63" s="16">
        <v>9.7513408093612868E-4</v>
      </c>
      <c r="Q63" s="16">
        <f>K63/(K68-K65-K67)</f>
        <v>0</v>
      </c>
      <c r="S63" s="76" t="s">
        <v>19</v>
      </c>
      <c r="T63" s="73">
        <f t="shared" si="21"/>
        <v>9.7513408093612868E-4</v>
      </c>
      <c r="U63" s="73">
        <f t="shared" si="22"/>
        <v>2.8169014084507044E-3</v>
      </c>
      <c r="V63" s="73">
        <f t="shared" si="23"/>
        <v>0</v>
      </c>
    </row>
    <row r="64" spans="1:22">
      <c r="A64" s="11" t="s">
        <v>22</v>
      </c>
      <c r="B64" s="14">
        <v>0</v>
      </c>
      <c r="C64" s="14">
        <v>0</v>
      </c>
      <c r="D64" s="14">
        <v>1</v>
      </c>
      <c r="E64" s="14">
        <v>1</v>
      </c>
      <c r="F64" s="14">
        <v>0</v>
      </c>
      <c r="G64" s="14">
        <v>0</v>
      </c>
      <c r="H64" s="14">
        <v>1</v>
      </c>
      <c r="I64" s="14">
        <v>0</v>
      </c>
      <c r="J64" s="14">
        <v>1</v>
      </c>
      <c r="K64" s="14">
        <v>0</v>
      </c>
      <c r="M64" s="14">
        <f t="shared" si="20"/>
        <v>4</v>
      </c>
      <c r="N64" s="16">
        <f>M64/M68</f>
        <v>5.5555555555555558E-3</v>
      </c>
      <c r="O64" s="16">
        <f>M64/(M68-M65-M67)</f>
        <v>5.6338028169014088E-3</v>
      </c>
      <c r="P64" s="16">
        <v>8.2886396879570945E-3</v>
      </c>
      <c r="Q64" s="16">
        <f>K64/(K68-K65-K67)</f>
        <v>0</v>
      </c>
      <c r="S64" s="76" t="s">
        <v>22</v>
      </c>
      <c r="T64" s="73">
        <f t="shared" si="21"/>
        <v>8.2886396879570945E-3</v>
      </c>
      <c r="U64" s="73">
        <f t="shared" si="22"/>
        <v>5.6338028169014088E-3</v>
      </c>
      <c r="V64" s="73">
        <f t="shared" si="23"/>
        <v>0</v>
      </c>
    </row>
    <row r="65" spans="1:22">
      <c r="A65" s="11" t="s">
        <v>20</v>
      </c>
      <c r="B65" s="15"/>
      <c r="C65" s="15"/>
      <c r="D65" s="15"/>
      <c r="E65" s="15"/>
      <c r="F65" s="17"/>
      <c r="G65" s="17"/>
      <c r="H65" s="17"/>
      <c r="I65" s="17"/>
      <c r="J65" s="15"/>
      <c r="K65" s="15"/>
      <c r="M65" s="14">
        <f t="shared" si="20"/>
        <v>0</v>
      </c>
      <c r="N65" s="16">
        <f>M65/M68</f>
        <v>0</v>
      </c>
      <c r="O65" s="16"/>
      <c r="Q65" s="16"/>
      <c r="S65" s="76" t="s">
        <v>21</v>
      </c>
      <c r="T65" s="73">
        <f>P66</f>
        <v>4.3881033642125793E-3</v>
      </c>
      <c r="U65" s="73">
        <f>O66</f>
        <v>8.4507042253521118E-3</v>
      </c>
      <c r="V65" s="73">
        <f>Q66</f>
        <v>0</v>
      </c>
    </row>
    <row r="66" spans="1:22">
      <c r="A66" s="11" t="s">
        <v>21</v>
      </c>
      <c r="B66" s="14">
        <v>1</v>
      </c>
      <c r="C66" s="14">
        <v>1</v>
      </c>
      <c r="D66" s="14">
        <v>3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</v>
      </c>
      <c r="K66" s="14">
        <v>0</v>
      </c>
      <c r="M66" s="14">
        <f t="shared" si="20"/>
        <v>6</v>
      </c>
      <c r="N66" s="16">
        <f>M66/M68</f>
        <v>8.3333333333333332E-3</v>
      </c>
      <c r="O66" s="16">
        <f>M66/(M68-M65-M67)</f>
        <v>8.4507042253521118E-3</v>
      </c>
      <c r="P66" s="16">
        <v>4.3881033642125793E-3</v>
      </c>
      <c r="Q66" s="16">
        <f>K66/(K68-K65-K67)</f>
        <v>0</v>
      </c>
    </row>
    <row r="67" spans="1:22">
      <c r="A67" s="11" t="s">
        <v>23</v>
      </c>
      <c r="B67" s="14">
        <v>2</v>
      </c>
      <c r="C67" s="14">
        <v>2</v>
      </c>
      <c r="D67" s="14">
        <v>1</v>
      </c>
      <c r="E67" s="14">
        <v>3</v>
      </c>
      <c r="F67" s="14">
        <v>0</v>
      </c>
      <c r="G67" s="14">
        <v>0</v>
      </c>
      <c r="H67" s="14">
        <v>1</v>
      </c>
      <c r="I67" s="14">
        <v>0</v>
      </c>
      <c r="J67" s="14">
        <v>0</v>
      </c>
      <c r="K67" s="14">
        <v>1</v>
      </c>
      <c r="M67" s="14">
        <f t="shared" si="20"/>
        <v>10</v>
      </c>
      <c r="N67" s="16">
        <f>M67/M68</f>
        <v>1.3888888888888888E-2</v>
      </c>
      <c r="O67" s="16"/>
      <c r="Q67" s="16"/>
    </row>
    <row r="68" spans="1:22" s="1" customFormat="1">
      <c r="A68" s="26" t="s">
        <v>24</v>
      </c>
      <c r="B68" s="27">
        <f t="shared" ref="B68:M68" si="24">SUM(B58:B67)</f>
        <v>52</v>
      </c>
      <c r="C68" s="27">
        <f t="shared" si="24"/>
        <v>117</v>
      </c>
      <c r="D68" s="27">
        <f t="shared" si="24"/>
        <v>99</v>
      </c>
      <c r="E68" s="27">
        <f t="shared" si="24"/>
        <v>152</v>
      </c>
      <c r="F68" s="27">
        <f t="shared" si="24"/>
        <v>69</v>
      </c>
      <c r="G68" s="27">
        <f t="shared" si="24"/>
        <v>46</v>
      </c>
      <c r="H68" s="27">
        <f t="shared" si="24"/>
        <v>34</v>
      </c>
      <c r="I68" s="27">
        <f t="shared" si="24"/>
        <v>42</v>
      </c>
      <c r="J68" s="27">
        <f t="shared" si="24"/>
        <v>56</v>
      </c>
      <c r="K68" s="27">
        <f t="shared" si="24"/>
        <v>53</v>
      </c>
      <c r="L68" s="27">
        <f t="shared" si="24"/>
        <v>0</v>
      </c>
      <c r="M68" s="18">
        <f t="shared" si="24"/>
        <v>720</v>
      </c>
      <c r="N68" s="18"/>
      <c r="O68" s="18"/>
      <c r="P68" s="28"/>
      <c r="Q68" s="18"/>
      <c r="R68" s="18"/>
      <c r="S68" s="78"/>
      <c r="T68" s="74"/>
      <c r="U68" s="74"/>
      <c r="V68" s="74"/>
    </row>
    <row r="71" spans="1:22" ht="17" thickBot="1">
      <c r="A71" s="18" t="s">
        <v>4</v>
      </c>
      <c r="B71" s="12">
        <v>2008</v>
      </c>
      <c r="C71" s="12">
        <v>2009</v>
      </c>
      <c r="D71" s="12">
        <v>2010</v>
      </c>
      <c r="E71" s="12">
        <v>2011</v>
      </c>
      <c r="F71" s="12">
        <v>2012</v>
      </c>
      <c r="G71" s="12">
        <v>2013</v>
      </c>
      <c r="H71" s="12">
        <v>2014</v>
      </c>
      <c r="I71" s="12">
        <v>2015</v>
      </c>
      <c r="J71" s="12">
        <v>2016</v>
      </c>
      <c r="K71" s="12">
        <v>2017</v>
      </c>
      <c r="L71" s="12">
        <v>2018</v>
      </c>
      <c r="M71" s="12" t="s">
        <v>24</v>
      </c>
      <c r="N71" s="12" t="s">
        <v>25</v>
      </c>
      <c r="O71" s="12" t="s">
        <v>26</v>
      </c>
      <c r="P71" s="22" t="s">
        <v>27</v>
      </c>
      <c r="Q71" s="13" t="s">
        <v>86</v>
      </c>
      <c r="S71" s="22" t="s">
        <v>4</v>
      </c>
      <c r="T71" s="22" t="s">
        <v>27</v>
      </c>
      <c r="U71" s="22" t="s">
        <v>33</v>
      </c>
      <c r="V71" s="22" t="s">
        <v>32</v>
      </c>
    </row>
    <row r="72" spans="1:22">
      <c r="A72" s="11" t="s">
        <v>15</v>
      </c>
      <c r="B72" s="14">
        <v>26</v>
      </c>
      <c r="C72" s="14">
        <v>23</v>
      </c>
      <c r="D72" s="14">
        <v>25</v>
      </c>
      <c r="E72" s="14">
        <v>30</v>
      </c>
      <c r="F72" s="14">
        <v>57</v>
      </c>
      <c r="G72" s="14">
        <v>78</v>
      </c>
      <c r="H72" s="14">
        <v>92</v>
      </c>
      <c r="I72" s="14">
        <v>99</v>
      </c>
      <c r="J72" s="14">
        <v>63</v>
      </c>
      <c r="K72" s="14">
        <v>44</v>
      </c>
      <c r="L72" s="14">
        <v>35</v>
      </c>
      <c r="M72" s="14">
        <f t="shared" ref="M72:M81" si="25">SUM(B72:L72)</f>
        <v>572</v>
      </c>
      <c r="N72" s="16">
        <f>M72/M82</f>
        <v>5.7429718875502009E-2</v>
      </c>
      <c r="O72" s="16">
        <f>M72/(M82-M79-M81)</f>
        <v>5.8100558659217878E-2</v>
      </c>
      <c r="P72" s="16">
        <v>0.2290966311422645</v>
      </c>
      <c r="Q72" s="16">
        <f>L72/(L82-L79-L81)</f>
        <v>3.8002171552660155E-2</v>
      </c>
      <c r="S72" s="76" t="s">
        <v>15</v>
      </c>
      <c r="T72" s="73">
        <f t="shared" ref="T72:T78" si="26">P72</f>
        <v>0.2290966311422645</v>
      </c>
      <c r="U72" s="73">
        <f t="shared" ref="U72:U78" si="27">O72</f>
        <v>5.8100558659217878E-2</v>
      </c>
      <c r="V72" s="73">
        <f t="shared" ref="V72:V78" si="28">Q72</f>
        <v>3.8002171552660155E-2</v>
      </c>
    </row>
    <row r="73" spans="1:22">
      <c r="A73" s="11" t="s">
        <v>16</v>
      </c>
      <c r="B73" s="14">
        <v>20</v>
      </c>
      <c r="C73" s="14">
        <v>10</v>
      </c>
      <c r="D73" s="14">
        <v>15</v>
      </c>
      <c r="E73" s="14">
        <v>14</v>
      </c>
      <c r="F73" s="14">
        <v>29</v>
      </c>
      <c r="G73" s="14">
        <v>45</v>
      </c>
      <c r="H73" s="14">
        <v>97</v>
      </c>
      <c r="I73" s="14">
        <v>91</v>
      </c>
      <c r="J73" s="14">
        <v>66</v>
      </c>
      <c r="K73" s="14">
        <v>51</v>
      </c>
      <c r="L73" s="14">
        <v>55</v>
      </c>
      <c r="M73" s="14">
        <f t="shared" si="25"/>
        <v>493</v>
      </c>
      <c r="N73" s="16">
        <f>M73/M82</f>
        <v>4.9497991967871482E-2</v>
      </c>
      <c r="O73" s="16">
        <f>M73/(M82-M79-M81)</f>
        <v>5.0076180802437788E-2</v>
      </c>
      <c r="P73" s="16">
        <v>2.4890923396037479E-2</v>
      </c>
      <c r="Q73" s="16">
        <f>L73/(L82-L79-L81)</f>
        <v>5.9717698154180238E-2</v>
      </c>
      <c r="S73" s="76" t="s">
        <v>16</v>
      </c>
      <c r="T73" s="73">
        <f t="shared" si="26"/>
        <v>2.4890923396037479E-2</v>
      </c>
      <c r="U73" s="73">
        <f t="shared" si="27"/>
        <v>5.0076180802437788E-2</v>
      </c>
      <c r="V73" s="73">
        <f t="shared" si="28"/>
        <v>5.9717698154180238E-2</v>
      </c>
    </row>
    <row r="74" spans="1:22">
      <c r="A74" s="11" t="s">
        <v>17</v>
      </c>
      <c r="B74" s="14">
        <v>175</v>
      </c>
      <c r="C74" s="14">
        <v>152</v>
      </c>
      <c r="D74" s="14">
        <v>210</v>
      </c>
      <c r="E74" s="14">
        <v>251</v>
      </c>
      <c r="F74" s="14">
        <v>271</v>
      </c>
      <c r="G74" s="14">
        <v>762</v>
      </c>
      <c r="H74" s="14">
        <v>1231</v>
      </c>
      <c r="I74" s="14">
        <v>1186</v>
      </c>
      <c r="J74" s="14">
        <v>1152</v>
      </c>
      <c r="K74" s="14">
        <v>594</v>
      </c>
      <c r="L74" s="14">
        <v>622</v>
      </c>
      <c r="M74" s="14">
        <f t="shared" si="25"/>
        <v>6606</v>
      </c>
      <c r="N74" s="16">
        <f>M74/M82</f>
        <v>0.66325301204819276</v>
      </c>
      <c r="O74" s="16">
        <f>M74/(M82-M79-M81)</f>
        <v>0.67100050787201626</v>
      </c>
      <c r="P74" s="16">
        <v>0.57792718689650235</v>
      </c>
      <c r="Q74" s="16">
        <f>L74/(L82-L79-L81)</f>
        <v>0.67535287730727467</v>
      </c>
      <c r="S74" s="76" t="s">
        <v>17</v>
      </c>
      <c r="T74" s="73">
        <f t="shared" si="26"/>
        <v>0.57792718689650235</v>
      </c>
      <c r="U74" s="73">
        <f t="shared" si="27"/>
        <v>0.67100050787201626</v>
      </c>
      <c r="V74" s="73">
        <f t="shared" si="28"/>
        <v>0.67535287730727467</v>
      </c>
    </row>
    <row r="75" spans="1:22">
      <c r="A75" s="11" t="s">
        <v>18</v>
      </c>
      <c r="B75" s="14">
        <v>5</v>
      </c>
      <c r="C75" s="14">
        <v>3</v>
      </c>
      <c r="D75" s="14">
        <v>10</v>
      </c>
      <c r="E75" s="14">
        <v>4</v>
      </c>
      <c r="F75" s="14">
        <v>15</v>
      </c>
      <c r="G75" s="14">
        <v>22</v>
      </c>
      <c r="H75" s="14">
        <v>26</v>
      </c>
      <c r="I75" s="14">
        <v>51</v>
      </c>
      <c r="J75" s="14">
        <v>33</v>
      </c>
      <c r="K75" s="14">
        <v>20</v>
      </c>
      <c r="L75" s="14">
        <v>11</v>
      </c>
      <c r="M75" s="14">
        <f t="shared" si="25"/>
        <v>200</v>
      </c>
      <c r="N75" s="16">
        <f>M75/M82</f>
        <v>2.0080321285140562E-2</v>
      </c>
      <c r="O75" s="16">
        <f>M75/(M82-M79-M81)</f>
        <v>2.0314880650076181E-2</v>
      </c>
      <c r="P75" s="16">
        <v>1.823903869537229E-2</v>
      </c>
      <c r="Q75" s="16">
        <f>L75/(L82-L79-L81)</f>
        <v>1.1943539630836048E-2</v>
      </c>
      <c r="S75" s="76" t="s">
        <v>18</v>
      </c>
      <c r="T75" s="73">
        <f t="shared" si="26"/>
        <v>1.823903869537229E-2</v>
      </c>
      <c r="U75" s="73">
        <f t="shared" si="27"/>
        <v>2.0314880650076181E-2</v>
      </c>
      <c r="V75" s="73">
        <f t="shared" si="28"/>
        <v>1.1943539630836048E-2</v>
      </c>
    </row>
    <row r="76" spans="1:22">
      <c r="A76" s="11" t="s">
        <v>35</v>
      </c>
      <c r="B76" s="14">
        <v>24</v>
      </c>
      <c r="C76" s="14">
        <v>14</v>
      </c>
      <c r="D76" s="14">
        <v>18</v>
      </c>
      <c r="E76" s="14">
        <v>44</v>
      </c>
      <c r="F76" s="14">
        <v>30</v>
      </c>
      <c r="G76" s="14">
        <v>92</v>
      </c>
      <c r="H76" s="14">
        <v>175</v>
      </c>
      <c r="I76" s="14">
        <v>175</v>
      </c>
      <c r="J76" s="14">
        <v>176</v>
      </c>
      <c r="K76" s="14">
        <v>69</v>
      </c>
      <c r="L76" s="14">
        <v>95</v>
      </c>
      <c r="M76" s="14">
        <f>SUM(B76:L76)</f>
        <v>912</v>
      </c>
      <c r="N76" s="16">
        <f>M76/M82</f>
        <v>9.1566265060240959E-2</v>
      </c>
      <c r="O76" s="16">
        <f>M76/(M82-M79-M81)</f>
        <v>9.263585576434738E-2</v>
      </c>
      <c r="P76" s="16">
        <v>3.2830269651670123E-2</v>
      </c>
      <c r="Q76" s="16">
        <f>L76/(L82-L79-L81)</f>
        <v>0.10314875135722042</v>
      </c>
      <c r="S76" s="76" t="s">
        <v>35</v>
      </c>
      <c r="T76" s="73">
        <f t="shared" si="26"/>
        <v>3.2830269651670123E-2</v>
      </c>
      <c r="U76" s="73">
        <f t="shared" si="27"/>
        <v>9.263585576434738E-2</v>
      </c>
      <c r="V76" s="73">
        <f>Q76</f>
        <v>0.10314875135722042</v>
      </c>
    </row>
    <row r="77" spans="1:22">
      <c r="A77" s="11" t="s">
        <v>19</v>
      </c>
      <c r="B77" s="14">
        <v>7</v>
      </c>
      <c r="C77" s="14">
        <v>12</v>
      </c>
      <c r="D77" s="14">
        <v>11</v>
      </c>
      <c r="E77" s="14">
        <v>13</v>
      </c>
      <c r="F77" s="14">
        <v>22</v>
      </c>
      <c r="G77" s="14">
        <v>25</v>
      </c>
      <c r="H77" s="14">
        <v>71</v>
      </c>
      <c r="I77" s="14">
        <v>79</v>
      </c>
      <c r="J77" s="14">
        <v>56</v>
      </c>
      <c r="K77" s="14">
        <v>29</v>
      </c>
      <c r="L77" s="14">
        <v>41</v>
      </c>
      <c r="M77" s="14">
        <f t="shared" si="25"/>
        <v>366</v>
      </c>
      <c r="N77" s="16">
        <f>M77/M82</f>
        <v>3.6746987951807232E-2</v>
      </c>
      <c r="O77" s="16">
        <f>M77/(M82-M79-M81)</f>
        <v>3.7176231589639411E-2</v>
      </c>
      <c r="P77" s="16">
        <v>1.8596666905085473E-2</v>
      </c>
      <c r="Q77" s="16">
        <f>L77/(L82-L79-L81)</f>
        <v>4.4516829533116177E-2</v>
      </c>
      <c r="S77" s="76" t="s">
        <v>19</v>
      </c>
      <c r="T77" s="73">
        <f t="shared" si="26"/>
        <v>1.8596666905085473E-2</v>
      </c>
      <c r="U77" s="73">
        <f t="shared" si="27"/>
        <v>3.7176231589639411E-2</v>
      </c>
      <c r="V77" s="73">
        <f t="shared" si="28"/>
        <v>4.4516829533116177E-2</v>
      </c>
    </row>
    <row r="78" spans="1:22">
      <c r="A78" s="11" t="s">
        <v>22</v>
      </c>
      <c r="B78" s="14">
        <v>30</v>
      </c>
      <c r="C78" s="14">
        <v>15</v>
      </c>
      <c r="D78" s="14">
        <v>20</v>
      </c>
      <c r="E78" s="14">
        <v>24</v>
      </c>
      <c r="F78" s="14">
        <v>56</v>
      </c>
      <c r="G78" s="14">
        <v>69</v>
      </c>
      <c r="H78" s="14">
        <v>105</v>
      </c>
      <c r="I78" s="14">
        <v>104</v>
      </c>
      <c r="J78" s="14">
        <v>125</v>
      </c>
      <c r="K78" s="14">
        <v>60</v>
      </c>
      <c r="L78" s="14">
        <v>60</v>
      </c>
      <c r="M78" s="14">
        <f t="shared" si="25"/>
        <v>668</v>
      </c>
      <c r="N78" s="16">
        <f>M78/M82</f>
        <v>6.7068273092369485E-2</v>
      </c>
      <c r="O78" s="16">
        <f>M78/(M82-M79-M81)</f>
        <v>6.7851701371254444E-2</v>
      </c>
      <c r="P78" s="16">
        <v>8.282669336957299E-2</v>
      </c>
      <c r="Q78" s="16">
        <f>L78/(L82-L79-L81)</f>
        <v>6.5146579804560262E-2</v>
      </c>
      <c r="S78" s="76" t="s">
        <v>22</v>
      </c>
      <c r="T78" s="73">
        <f t="shared" si="26"/>
        <v>8.282669336957299E-2</v>
      </c>
      <c r="U78" s="73">
        <f t="shared" si="27"/>
        <v>6.7851701371254444E-2</v>
      </c>
      <c r="V78" s="73">
        <f t="shared" si="28"/>
        <v>6.5146579804560262E-2</v>
      </c>
    </row>
    <row r="79" spans="1:22">
      <c r="A79" s="11" t="s">
        <v>20</v>
      </c>
      <c r="B79" s="15"/>
      <c r="C79" s="15"/>
      <c r="D79" s="15"/>
      <c r="E79" s="15"/>
      <c r="F79" s="17"/>
      <c r="G79" s="17"/>
      <c r="H79" s="17"/>
      <c r="I79" s="17"/>
      <c r="J79" s="15"/>
      <c r="K79" s="15"/>
      <c r="M79" s="14">
        <f t="shared" si="25"/>
        <v>0</v>
      </c>
      <c r="N79" s="16">
        <f>M79/M82</f>
        <v>0</v>
      </c>
      <c r="O79" s="16"/>
      <c r="Q79" s="16"/>
      <c r="S79" s="76" t="s">
        <v>21</v>
      </c>
      <c r="T79" s="73">
        <f>P80</f>
        <v>3.0756026035333667E-3</v>
      </c>
      <c r="U79" s="73">
        <f>O80</f>
        <v>2.8440832910106655E-3</v>
      </c>
      <c r="V79" s="73">
        <f>Q80</f>
        <v>2.1715526601520088E-3</v>
      </c>
    </row>
    <row r="80" spans="1:22">
      <c r="A80" s="11" t="s">
        <v>21</v>
      </c>
      <c r="B80" s="14">
        <v>3</v>
      </c>
      <c r="C80" s="14">
        <v>1</v>
      </c>
      <c r="D80" s="14">
        <v>0</v>
      </c>
      <c r="E80" s="14">
        <v>1</v>
      </c>
      <c r="F80" s="14">
        <v>2</v>
      </c>
      <c r="G80" s="14">
        <v>2</v>
      </c>
      <c r="H80" s="14">
        <v>5</v>
      </c>
      <c r="I80" s="14">
        <v>4</v>
      </c>
      <c r="J80" s="14">
        <v>5</v>
      </c>
      <c r="K80" s="14">
        <v>3</v>
      </c>
      <c r="L80" s="14">
        <v>2</v>
      </c>
      <c r="M80" s="14">
        <f t="shared" si="25"/>
        <v>28</v>
      </c>
      <c r="N80" s="16">
        <f>M80/M82</f>
        <v>2.8112449799196789E-3</v>
      </c>
      <c r="O80" s="16">
        <f>M80/(M82-M79-M81)</f>
        <v>2.8440832910106655E-3</v>
      </c>
      <c r="P80" s="16">
        <v>3.0756026035333667E-3</v>
      </c>
      <c r="Q80" s="16">
        <f>L80/(L82-L79-L81)</f>
        <v>2.1715526601520088E-3</v>
      </c>
    </row>
    <row r="81" spans="1:22">
      <c r="A81" s="11" t="s">
        <v>23</v>
      </c>
      <c r="B81" s="14">
        <v>6</v>
      </c>
      <c r="C81" s="14">
        <v>4</v>
      </c>
      <c r="D81" s="14">
        <v>4</v>
      </c>
      <c r="E81" s="14">
        <v>6</v>
      </c>
      <c r="F81" s="14">
        <v>6</v>
      </c>
      <c r="G81" s="14">
        <v>6</v>
      </c>
      <c r="H81" s="14">
        <v>20</v>
      </c>
      <c r="I81" s="14">
        <v>17</v>
      </c>
      <c r="J81" s="14">
        <v>25</v>
      </c>
      <c r="K81" s="14">
        <v>11</v>
      </c>
      <c r="L81" s="14">
        <v>10</v>
      </c>
      <c r="M81" s="14">
        <f t="shared" si="25"/>
        <v>115</v>
      </c>
      <c r="N81" s="16">
        <f>M81/M82</f>
        <v>1.1546184738955823E-2</v>
      </c>
      <c r="O81" s="16"/>
      <c r="Q81" s="16"/>
    </row>
    <row r="82" spans="1:22" s="1" customFormat="1">
      <c r="A82" s="26" t="s">
        <v>24</v>
      </c>
      <c r="B82" s="27">
        <f t="shared" ref="B82:M82" si="29">SUM(B72:B81)</f>
        <v>296</v>
      </c>
      <c r="C82" s="27">
        <f t="shared" si="29"/>
        <v>234</v>
      </c>
      <c r="D82" s="27">
        <f t="shared" si="29"/>
        <v>313</v>
      </c>
      <c r="E82" s="27">
        <f t="shared" si="29"/>
        <v>387</v>
      </c>
      <c r="F82" s="27">
        <f t="shared" si="29"/>
        <v>488</v>
      </c>
      <c r="G82" s="27">
        <f t="shared" si="29"/>
        <v>1101</v>
      </c>
      <c r="H82" s="27">
        <f t="shared" si="29"/>
        <v>1822</v>
      </c>
      <c r="I82" s="27">
        <f t="shared" si="29"/>
        <v>1806</v>
      </c>
      <c r="J82" s="27">
        <f t="shared" si="29"/>
        <v>1701</v>
      </c>
      <c r="K82" s="27">
        <f t="shared" si="29"/>
        <v>881</v>
      </c>
      <c r="L82" s="27">
        <f t="shared" si="29"/>
        <v>931</v>
      </c>
      <c r="M82" s="18">
        <f t="shared" si="29"/>
        <v>9960</v>
      </c>
      <c r="N82" s="29"/>
      <c r="O82" s="29"/>
      <c r="P82" s="28"/>
      <c r="Q82" s="18"/>
      <c r="R82" s="18"/>
      <c r="S82" s="78"/>
      <c r="T82" s="74"/>
      <c r="U82" s="74"/>
      <c r="V82" s="74"/>
    </row>
    <row r="85" spans="1:22" ht="17" thickBot="1">
      <c r="A85" s="18" t="s">
        <v>5</v>
      </c>
      <c r="B85" s="12">
        <v>2008</v>
      </c>
      <c r="C85" s="12">
        <v>2009</v>
      </c>
      <c r="D85" s="12">
        <v>2010</v>
      </c>
      <c r="E85" s="12">
        <v>2011</v>
      </c>
      <c r="F85" s="12">
        <v>2012</v>
      </c>
      <c r="G85" s="12">
        <v>2013</v>
      </c>
      <c r="H85" s="12">
        <v>2014</v>
      </c>
      <c r="I85" s="12">
        <v>2015</v>
      </c>
      <c r="J85" s="12">
        <v>2016</v>
      </c>
      <c r="K85" s="12">
        <v>2017</v>
      </c>
      <c r="L85" s="12">
        <v>2018</v>
      </c>
      <c r="M85" s="12" t="s">
        <v>24</v>
      </c>
      <c r="N85" s="12" t="s">
        <v>25</v>
      </c>
      <c r="O85" s="12" t="s">
        <v>26</v>
      </c>
      <c r="P85" s="22" t="s">
        <v>27</v>
      </c>
      <c r="Q85" s="13" t="s">
        <v>86</v>
      </c>
      <c r="S85" s="22" t="s">
        <v>5</v>
      </c>
      <c r="T85" s="22" t="s">
        <v>27</v>
      </c>
      <c r="U85" s="22" t="s">
        <v>33</v>
      </c>
      <c r="V85" s="22" t="s">
        <v>32</v>
      </c>
    </row>
    <row r="86" spans="1:22">
      <c r="A86" s="11" t="s">
        <v>15</v>
      </c>
      <c r="B86" s="14">
        <v>1</v>
      </c>
      <c r="C86" s="14">
        <v>1</v>
      </c>
      <c r="D86" s="14">
        <v>0</v>
      </c>
      <c r="E86" s="14">
        <v>2</v>
      </c>
      <c r="F86" s="14">
        <v>4</v>
      </c>
      <c r="G86" s="14">
        <v>3</v>
      </c>
      <c r="H86" s="14">
        <v>0</v>
      </c>
      <c r="I86" s="14">
        <v>2</v>
      </c>
      <c r="J86" s="14">
        <v>2</v>
      </c>
      <c r="K86" s="14">
        <v>2</v>
      </c>
      <c r="L86" s="14">
        <v>5</v>
      </c>
      <c r="M86" s="14">
        <f t="shared" ref="M86:M95" si="30">SUM(B86:L86)</f>
        <v>22</v>
      </c>
      <c r="N86" s="16">
        <f>M86/M96</f>
        <v>1.8819503849443968E-2</v>
      </c>
      <c r="O86" s="16">
        <f>M86/(M96-M93-M95)</f>
        <v>1.9572953736654804E-2</v>
      </c>
      <c r="P86" s="16">
        <v>7.2675250357653792E-2</v>
      </c>
      <c r="Q86" s="16">
        <f>L86/(L96-L93-L95)</f>
        <v>3.3783783783783786E-2</v>
      </c>
      <c r="S86" s="76" t="s">
        <v>15</v>
      </c>
      <c r="T86" s="73">
        <f t="shared" ref="T86:T92" si="31">P86</f>
        <v>7.2675250357653792E-2</v>
      </c>
      <c r="U86" s="73">
        <f t="shared" ref="U86:U92" si="32">O86</f>
        <v>1.9572953736654804E-2</v>
      </c>
      <c r="V86" s="73">
        <f t="shared" ref="V86:V92" si="33">Q86</f>
        <v>3.3783783783783786E-2</v>
      </c>
    </row>
    <row r="87" spans="1:22">
      <c r="A87" s="11" t="s">
        <v>16</v>
      </c>
      <c r="B87" s="14">
        <v>0</v>
      </c>
      <c r="C87" s="14">
        <v>1</v>
      </c>
      <c r="D87" s="14">
        <v>1</v>
      </c>
      <c r="E87" s="14">
        <v>1</v>
      </c>
      <c r="F87" s="14">
        <v>2</v>
      </c>
      <c r="G87" s="14">
        <v>2</v>
      </c>
      <c r="H87" s="14">
        <v>3</v>
      </c>
      <c r="I87" s="14">
        <v>2</v>
      </c>
      <c r="J87" s="14">
        <v>0</v>
      </c>
      <c r="K87" s="14">
        <v>4</v>
      </c>
      <c r="L87" s="14">
        <v>3</v>
      </c>
      <c r="M87" s="14">
        <f t="shared" si="30"/>
        <v>19</v>
      </c>
      <c r="N87" s="16">
        <f>M87/M96</f>
        <v>1.6253207869974338E-2</v>
      </c>
      <c r="O87" s="16">
        <f>M87/(M96-M93-M95)</f>
        <v>1.6903914590747332E-2</v>
      </c>
      <c r="P87" s="16">
        <v>3.1473533619456365E-3</v>
      </c>
      <c r="Q87" s="16">
        <f>L87/(L96-L93-L95)</f>
        <v>2.0270270270270271E-2</v>
      </c>
      <c r="S87" s="76" t="s">
        <v>16</v>
      </c>
      <c r="T87" s="73">
        <f t="shared" si="31"/>
        <v>3.1473533619456365E-3</v>
      </c>
      <c r="U87" s="73">
        <f t="shared" si="32"/>
        <v>1.6903914590747332E-2</v>
      </c>
      <c r="V87" s="73">
        <f t="shared" si="33"/>
        <v>2.0270270270270271E-2</v>
      </c>
    </row>
    <row r="88" spans="1:22">
      <c r="A88" s="11" t="s">
        <v>17</v>
      </c>
      <c r="B88" s="14">
        <v>29</v>
      </c>
      <c r="C88" s="14">
        <v>35</v>
      </c>
      <c r="D88" s="14">
        <v>10</v>
      </c>
      <c r="E88" s="14">
        <v>83</v>
      </c>
      <c r="F88" s="14">
        <v>100</v>
      </c>
      <c r="G88" s="14">
        <v>206</v>
      </c>
      <c r="H88" s="14">
        <v>103</v>
      </c>
      <c r="I88" s="14">
        <v>120</v>
      </c>
      <c r="J88" s="14">
        <v>57</v>
      </c>
      <c r="K88" s="14">
        <v>103</v>
      </c>
      <c r="L88" s="14">
        <v>121</v>
      </c>
      <c r="M88" s="14">
        <f t="shared" si="30"/>
        <v>967</v>
      </c>
      <c r="N88" s="16">
        <f>M88/M96</f>
        <v>0.82720273738237815</v>
      </c>
      <c r="O88" s="16">
        <f>M88/(M96-M93-M95)</f>
        <v>0.86032028469750887</v>
      </c>
      <c r="P88" s="16">
        <v>0.87868383404864092</v>
      </c>
      <c r="Q88" s="16">
        <f>L88/(L96-L93-L95)</f>
        <v>0.81756756756756754</v>
      </c>
      <c r="S88" s="76" t="s">
        <v>17</v>
      </c>
      <c r="T88" s="73">
        <f t="shared" si="31"/>
        <v>0.87868383404864092</v>
      </c>
      <c r="U88" s="73">
        <f t="shared" si="32"/>
        <v>0.86032028469750887</v>
      </c>
      <c r="V88" s="73">
        <f t="shared" si="33"/>
        <v>0.81756756756756754</v>
      </c>
    </row>
    <row r="89" spans="1:22">
      <c r="A89" s="11" t="s">
        <v>18</v>
      </c>
      <c r="B89" s="14">
        <v>0</v>
      </c>
      <c r="C89" s="14">
        <v>1</v>
      </c>
      <c r="D89" s="14">
        <v>0</v>
      </c>
      <c r="E89" s="14">
        <v>2</v>
      </c>
      <c r="F89" s="14">
        <v>1</v>
      </c>
      <c r="G89" s="14">
        <v>1</v>
      </c>
      <c r="H89" s="14">
        <v>1</v>
      </c>
      <c r="I89" s="14">
        <v>1</v>
      </c>
      <c r="J89" s="14">
        <v>0</v>
      </c>
      <c r="K89" s="14">
        <v>0</v>
      </c>
      <c r="L89" s="14">
        <v>5</v>
      </c>
      <c r="M89" s="14">
        <f t="shared" si="30"/>
        <v>12</v>
      </c>
      <c r="N89" s="16">
        <f>M89/M96</f>
        <v>1.0265183917878529E-2</v>
      </c>
      <c r="O89" s="16">
        <f>M89/(M96-M93-M95)</f>
        <v>1.0676156583629894E-2</v>
      </c>
      <c r="P89" s="16">
        <v>5.4363376251788265E-3</v>
      </c>
      <c r="Q89" s="16">
        <f>L89/(L96-L93-L95)</f>
        <v>3.3783783783783786E-2</v>
      </c>
      <c r="S89" s="76" t="s">
        <v>18</v>
      </c>
      <c r="T89" s="73">
        <f t="shared" si="31"/>
        <v>5.4363376251788265E-3</v>
      </c>
      <c r="U89" s="73">
        <f t="shared" si="32"/>
        <v>1.0676156583629894E-2</v>
      </c>
      <c r="V89" s="73">
        <f t="shared" si="33"/>
        <v>3.3783783783783786E-2</v>
      </c>
    </row>
    <row r="90" spans="1:22">
      <c r="A90" s="11" t="s">
        <v>35</v>
      </c>
      <c r="B90" s="14">
        <v>2</v>
      </c>
      <c r="C90" s="14">
        <v>1</v>
      </c>
      <c r="D90" s="14">
        <v>0</v>
      </c>
      <c r="E90" s="14">
        <v>2</v>
      </c>
      <c r="F90" s="14">
        <v>5</v>
      </c>
      <c r="G90" s="14">
        <v>13</v>
      </c>
      <c r="H90" s="14">
        <v>4</v>
      </c>
      <c r="I90" s="14">
        <v>10</v>
      </c>
      <c r="J90" s="14">
        <v>7</v>
      </c>
      <c r="K90" s="14">
        <v>8</v>
      </c>
      <c r="L90" s="14">
        <v>9</v>
      </c>
      <c r="M90" s="14">
        <f>SUM(B90:L90)</f>
        <v>61</v>
      </c>
      <c r="N90" s="16">
        <f>M90/M96</f>
        <v>5.218135158254919E-2</v>
      </c>
      <c r="O90" s="16">
        <f>M90/(M96-M93-M95)</f>
        <v>5.4270462633451956E-2</v>
      </c>
      <c r="P90" s="16">
        <v>1.4592274678111588E-2</v>
      </c>
      <c r="Q90" s="16">
        <f>L90/(L96-L93-L95)</f>
        <v>6.0810810810810814E-2</v>
      </c>
      <c r="S90" s="76" t="s">
        <v>35</v>
      </c>
      <c r="T90" s="73">
        <f t="shared" si="31"/>
        <v>1.4592274678111588E-2</v>
      </c>
      <c r="U90" s="73">
        <f t="shared" si="32"/>
        <v>5.4270462633451956E-2</v>
      </c>
      <c r="V90" s="73">
        <f>Q90</f>
        <v>6.0810810810810814E-2</v>
      </c>
    </row>
    <row r="91" spans="1:22">
      <c r="A91" s="11" t="s">
        <v>19</v>
      </c>
      <c r="B91" s="14">
        <v>0</v>
      </c>
      <c r="C91" s="14">
        <v>0</v>
      </c>
      <c r="D91" s="14">
        <v>0</v>
      </c>
      <c r="E91" s="14">
        <v>1</v>
      </c>
      <c r="F91" s="14">
        <v>1</v>
      </c>
      <c r="G91" s="14">
        <v>2</v>
      </c>
      <c r="H91" s="14">
        <v>2</v>
      </c>
      <c r="I91" s="14">
        <v>2</v>
      </c>
      <c r="J91" s="14">
        <v>0</v>
      </c>
      <c r="K91" s="14">
        <v>1</v>
      </c>
      <c r="L91" s="14">
        <v>3</v>
      </c>
      <c r="M91" s="14">
        <f t="shared" si="30"/>
        <v>12</v>
      </c>
      <c r="N91" s="16">
        <f>M91/M96</f>
        <v>1.0265183917878529E-2</v>
      </c>
      <c r="O91" s="16">
        <f>M91/(M96-M93-M95)</f>
        <v>1.0676156583629894E-2</v>
      </c>
      <c r="P91" s="16">
        <v>6.5808297567954222E-3</v>
      </c>
      <c r="Q91" s="16">
        <f>L91/(L96-L93-L95)</f>
        <v>2.0270270270270271E-2</v>
      </c>
      <c r="S91" s="76" t="s">
        <v>19</v>
      </c>
      <c r="T91" s="73">
        <f t="shared" si="31"/>
        <v>6.5808297567954222E-3</v>
      </c>
      <c r="U91" s="73">
        <f t="shared" si="32"/>
        <v>1.0676156583629894E-2</v>
      </c>
      <c r="V91" s="73">
        <f t="shared" si="33"/>
        <v>2.0270270270270271E-2</v>
      </c>
    </row>
    <row r="92" spans="1:22">
      <c r="A92" s="11" t="s">
        <v>22</v>
      </c>
      <c r="B92" s="14">
        <v>1</v>
      </c>
      <c r="C92" s="14">
        <v>2</v>
      </c>
      <c r="D92" s="14">
        <v>0</v>
      </c>
      <c r="E92" s="14">
        <v>1</v>
      </c>
      <c r="F92" s="14">
        <v>3</v>
      </c>
      <c r="G92" s="14">
        <v>4</v>
      </c>
      <c r="H92" s="14">
        <v>2</v>
      </c>
      <c r="I92" s="14">
        <v>4</v>
      </c>
      <c r="J92" s="14">
        <v>3</v>
      </c>
      <c r="K92" s="14">
        <v>2</v>
      </c>
      <c r="L92" s="14">
        <v>2</v>
      </c>
      <c r="M92" s="14">
        <f t="shared" si="30"/>
        <v>24</v>
      </c>
      <c r="N92" s="16">
        <f>M92/M96</f>
        <v>2.0530367835757058E-2</v>
      </c>
      <c r="O92" s="16">
        <f>M92/(M96-M93-M95)</f>
        <v>2.1352313167259787E-2</v>
      </c>
      <c r="P92" s="16">
        <v>1.6309012875536481E-2</v>
      </c>
      <c r="Q92" s="16">
        <f>L92/(L96-L93-L95)</f>
        <v>1.3513513513513514E-2</v>
      </c>
      <c r="S92" s="76" t="s">
        <v>22</v>
      </c>
      <c r="T92" s="73">
        <f t="shared" si="31"/>
        <v>1.6309012875536481E-2</v>
      </c>
      <c r="U92" s="73">
        <f t="shared" si="32"/>
        <v>2.1352313167259787E-2</v>
      </c>
      <c r="V92" s="73">
        <f t="shared" si="33"/>
        <v>1.3513513513513514E-2</v>
      </c>
    </row>
    <row r="93" spans="1:22">
      <c r="A93" s="11" t="s">
        <v>20</v>
      </c>
      <c r="B93" s="14">
        <v>0</v>
      </c>
      <c r="C93" s="14">
        <v>0</v>
      </c>
      <c r="D93" s="14">
        <v>0</v>
      </c>
      <c r="E93" s="14">
        <v>3</v>
      </c>
      <c r="F93" s="14">
        <v>6</v>
      </c>
      <c r="G93" s="14">
        <v>4</v>
      </c>
      <c r="H93" s="14">
        <v>4</v>
      </c>
      <c r="I93" s="14">
        <v>3</v>
      </c>
      <c r="J93" s="14">
        <v>3</v>
      </c>
      <c r="K93" s="14">
        <v>6</v>
      </c>
      <c r="L93" s="14">
        <v>7</v>
      </c>
      <c r="M93" s="14">
        <f t="shared" si="30"/>
        <v>36</v>
      </c>
      <c r="N93" s="16">
        <f>M93/M96</f>
        <v>3.0795551753635585E-2</v>
      </c>
      <c r="O93" s="16"/>
      <c r="Q93" s="16"/>
      <c r="S93" s="76" t="s">
        <v>21</v>
      </c>
      <c r="T93" s="73">
        <f>P94</f>
        <v>5.7224606580829761E-4</v>
      </c>
      <c r="U93" s="73">
        <f>O94</f>
        <v>6.2277580071174376E-3</v>
      </c>
      <c r="V93" s="73">
        <f>Q94</f>
        <v>0</v>
      </c>
    </row>
    <row r="94" spans="1:22">
      <c r="A94" s="11" t="s">
        <v>21</v>
      </c>
      <c r="B94" s="14">
        <v>0</v>
      </c>
      <c r="C94" s="14">
        <v>1</v>
      </c>
      <c r="D94" s="14">
        <v>0</v>
      </c>
      <c r="E94" s="14">
        <v>1</v>
      </c>
      <c r="F94" s="14">
        <v>0</v>
      </c>
      <c r="G94" s="14">
        <v>3</v>
      </c>
      <c r="H94" s="14">
        <v>2</v>
      </c>
      <c r="I94" s="14">
        <v>0</v>
      </c>
      <c r="J94" s="14">
        <v>0</v>
      </c>
      <c r="K94" s="14">
        <v>0</v>
      </c>
      <c r="L94" s="14">
        <v>0</v>
      </c>
      <c r="M94" s="14">
        <f t="shared" si="30"/>
        <v>7</v>
      </c>
      <c r="N94" s="16">
        <f>M94/M96</f>
        <v>5.9880239520958087E-3</v>
      </c>
      <c r="O94" s="16">
        <f>M94/(M96-M93-M95)</f>
        <v>6.2277580071174376E-3</v>
      </c>
      <c r="P94" s="16">
        <v>5.7224606580829761E-4</v>
      </c>
      <c r="Q94" s="16">
        <f>L94/(L96-L93-L95)</f>
        <v>0</v>
      </c>
    </row>
    <row r="95" spans="1:22">
      <c r="A95" s="11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3</v>
      </c>
      <c r="H95" s="14">
        <v>4</v>
      </c>
      <c r="I95" s="14">
        <v>0</v>
      </c>
      <c r="J95" s="14">
        <v>0</v>
      </c>
      <c r="K95" s="14">
        <v>2</v>
      </c>
      <c r="L95" s="14">
        <v>0</v>
      </c>
      <c r="M95" s="14">
        <f t="shared" si="30"/>
        <v>9</v>
      </c>
      <c r="N95" s="16">
        <f>M95/M96</f>
        <v>7.6988879384088963E-3</v>
      </c>
      <c r="O95" s="16"/>
      <c r="Q95" s="16"/>
    </row>
    <row r="96" spans="1:22" s="1" customFormat="1">
      <c r="A96" s="26" t="s">
        <v>24</v>
      </c>
      <c r="B96" s="27">
        <f t="shared" ref="B96:M96" si="34">SUM(B86:B95)</f>
        <v>33</v>
      </c>
      <c r="C96" s="27">
        <f t="shared" si="34"/>
        <v>42</v>
      </c>
      <c r="D96" s="27">
        <f t="shared" si="34"/>
        <v>11</v>
      </c>
      <c r="E96" s="27">
        <f t="shared" si="34"/>
        <v>96</v>
      </c>
      <c r="F96" s="27">
        <f t="shared" si="34"/>
        <v>122</v>
      </c>
      <c r="G96" s="27">
        <f t="shared" si="34"/>
        <v>241</v>
      </c>
      <c r="H96" s="27">
        <f t="shared" si="34"/>
        <v>125</v>
      </c>
      <c r="I96" s="27">
        <f t="shared" si="34"/>
        <v>144</v>
      </c>
      <c r="J96" s="27">
        <f t="shared" si="34"/>
        <v>72</v>
      </c>
      <c r="K96" s="27">
        <f t="shared" si="34"/>
        <v>128</v>
      </c>
      <c r="L96" s="27">
        <f t="shared" si="34"/>
        <v>155</v>
      </c>
      <c r="M96" s="18">
        <f t="shared" si="34"/>
        <v>1169</v>
      </c>
      <c r="N96" s="18"/>
      <c r="O96" s="18"/>
      <c r="P96" s="28"/>
      <c r="Q96" s="18"/>
      <c r="R96" s="18"/>
      <c r="S96" s="78"/>
      <c r="T96" s="74"/>
      <c r="U96" s="74"/>
      <c r="V96" s="74"/>
    </row>
    <row r="99" spans="1:22" ht="17" thickBot="1">
      <c r="A99" s="18" t="s">
        <v>6</v>
      </c>
      <c r="B99" s="12">
        <v>2008</v>
      </c>
      <c r="C99" s="12">
        <v>2009</v>
      </c>
      <c r="D99" s="12">
        <v>2010</v>
      </c>
      <c r="E99" s="12">
        <v>2011</v>
      </c>
      <c r="F99" s="12">
        <v>2012</v>
      </c>
      <c r="G99" s="12">
        <v>2013</v>
      </c>
      <c r="H99" s="12">
        <v>2014</v>
      </c>
      <c r="I99" s="12">
        <v>2015</v>
      </c>
      <c r="J99" s="12">
        <v>2016</v>
      </c>
      <c r="K99" s="12">
        <v>2017</v>
      </c>
      <c r="L99" s="12">
        <v>2018</v>
      </c>
      <c r="M99" s="12" t="s">
        <v>24</v>
      </c>
      <c r="N99" s="12" t="s">
        <v>25</v>
      </c>
      <c r="O99" s="12" t="s">
        <v>26</v>
      </c>
      <c r="P99" s="22" t="s">
        <v>27</v>
      </c>
      <c r="Q99" s="13" t="s">
        <v>86</v>
      </c>
      <c r="S99" s="22" t="s">
        <v>6</v>
      </c>
      <c r="T99" s="22" t="s">
        <v>27</v>
      </c>
      <c r="U99" s="22" t="s">
        <v>33</v>
      </c>
      <c r="V99" s="22" t="s">
        <v>32</v>
      </c>
    </row>
    <row r="100" spans="1:22">
      <c r="A100" s="11" t="s">
        <v>15</v>
      </c>
      <c r="B100" s="14">
        <v>31</v>
      </c>
      <c r="C100" s="14">
        <v>45</v>
      </c>
      <c r="D100" s="14">
        <v>42</v>
      </c>
      <c r="E100" s="14">
        <v>66</v>
      </c>
      <c r="F100" s="14">
        <v>50</v>
      </c>
      <c r="G100" s="14">
        <v>40</v>
      </c>
      <c r="H100" s="14">
        <v>29</v>
      </c>
      <c r="I100" s="14">
        <v>18</v>
      </c>
      <c r="J100" s="14">
        <v>9</v>
      </c>
      <c r="K100" s="14">
        <v>30</v>
      </c>
      <c r="L100" s="14">
        <v>20</v>
      </c>
      <c r="M100" s="14">
        <f t="shared" ref="M100:M109" si="35">SUM(B100:L100)</f>
        <v>380</v>
      </c>
      <c r="N100" s="16">
        <f>M100/M110</f>
        <v>5.9042883778744559E-2</v>
      </c>
      <c r="O100" s="16">
        <f>M100/(M110-M107-M109)</f>
        <v>6.0269627279936559E-2</v>
      </c>
      <c r="P100" s="16">
        <v>0.19880418535127056</v>
      </c>
      <c r="Q100" s="16">
        <f>L100/(L110-L107-L109)</f>
        <v>2.8901734104046242E-2</v>
      </c>
      <c r="S100" s="76" t="s">
        <v>15</v>
      </c>
      <c r="T100" s="73">
        <f t="shared" ref="T100:T106" si="36">P100</f>
        <v>0.19880418535127056</v>
      </c>
      <c r="U100" s="73">
        <f t="shared" ref="U100:U106" si="37">O100</f>
        <v>6.0269627279936559E-2</v>
      </c>
      <c r="V100" s="73">
        <f t="shared" ref="V100:V106" si="38">Q100</f>
        <v>2.8901734104046242E-2</v>
      </c>
    </row>
    <row r="101" spans="1:22">
      <c r="A101" s="11" t="s">
        <v>16</v>
      </c>
      <c r="B101" s="14">
        <v>17</v>
      </c>
      <c r="C101" s="14">
        <v>14</v>
      </c>
      <c r="D101" s="14">
        <v>10</v>
      </c>
      <c r="E101" s="14">
        <v>23</v>
      </c>
      <c r="F101" s="14">
        <v>35</v>
      </c>
      <c r="G101" s="14">
        <v>30</v>
      </c>
      <c r="H101" s="14">
        <v>11</v>
      </c>
      <c r="I101" s="14">
        <v>10</v>
      </c>
      <c r="J101" s="14">
        <v>25</v>
      </c>
      <c r="K101" s="14">
        <v>18</v>
      </c>
      <c r="L101" s="14">
        <v>21</v>
      </c>
      <c r="M101" s="14">
        <f t="shared" si="35"/>
        <v>214</v>
      </c>
      <c r="N101" s="16">
        <f>M101/M110</f>
        <v>3.3250466128029829E-2</v>
      </c>
      <c r="O101" s="16">
        <f>M101/(M110-M107-M109)</f>
        <v>3.3941316415543217E-2</v>
      </c>
      <c r="P101" s="16">
        <v>8.9686098654708519E-3</v>
      </c>
      <c r="Q101" s="16">
        <f>L101/(L110-L107-L109)</f>
        <v>3.0346820809248554E-2</v>
      </c>
      <c r="S101" s="76" t="s">
        <v>16</v>
      </c>
      <c r="T101" s="73">
        <f t="shared" si="36"/>
        <v>8.9686098654708519E-3</v>
      </c>
      <c r="U101" s="73">
        <f t="shared" si="37"/>
        <v>3.3941316415543217E-2</v>
      </c>
      <c r="V101" s="73">
        <f t="shared" si="38"/>
        <v>3.0346820809248554E-2</v>
      </c>
    </row>
    <row r="102" spans="1:22">
      <c r="A102" s="11" t="s">
        <v>17</v>
      </c>
      <c r="B102" s="14">
        <v>308</v>
      </c>
      <c r="C102" s="14">
        <v>322</v>
      </c>
      <c r="D102" s="14">
        <v>390</v>
      </c>
      <c r="E102" s="14">
        <v>605</v>
      </c>
      <c r="F102" s="14">
        <v>396</v>
      </c>
      <c r="G102" s="14">
        <v>332</v>
      </c>
      <c r="H102" s="14">
        <v>300</v>
      </c>
      <c r="I102" s="14">
        <v>268</v>
      </c>
      <c r="J102" s="14">
        <v>418</v>
      </c>
      <c r="K102" s="14">
        <v>494</v>
      </c>
      <c r="L102" s="14">
        <v>531</v>
      </c>
      <c r="M102" s="14">
        <f t="shared" si="35"/>
        <v>4364</v>
      </c>
      <c r="N102" s="16">
        <f>M102/M110</f>
        <v>0.67806090739589808</v>
      </c>
      <c r="O102" s="16">
        <f>M102/(M110-M107-M109)</f>
        <v>0.69214908802537667</v>
      </c>
      <c r="P102" s="16">
        <v>0.67279521674140508</v>
      </c>
      <c r="Q102" s="16">
        <f>L102/(L110-L107-L109)</f>
        <v>0.76734104046242779</v>
      </c>
      <c r="S102" s="76" t="s">
        <v>17</v>
      </c>
      <c r="T102" s="73">
        <f t="shared" si="36"/>
        <v>0.67279521674140508</v>
      </c>
      <c r="U102" s="73">
        <f t="shared" si="37"/>
        <v>0.69214908802537667</v>
      </c>
      <c r="V102" s="73">
        <f t="shared" si="38"/>
        <v>0.76734104046242779</v>
      </c>
    </row>
    <row r="103" spans="1:22">
      <c r="A103" s="11" t="s">
        <v>18</v>
      </c>
      <c r="B103" s="14">
        <v>5</v>
      </c>
      <c r="C103" s="14">
        <v>6</v>
      </c>
      <c r="D103" s="14">
        <v>9</v>
      </c>
      <c r="E103" s="14">
        <v>19</v>
      </c>
      <c r="F103" s="14">
        <v>11</v>
      </c>
      <c r="G103" s="14">
        <v>12</v>
      </c>
      <c r="H103" s="14">
        <v>6</v>
      </c>
      <c r="I103" s="14">
        <v>20</v>
      </c>
      <c r="J103" s="14">
        <v>15</v>
      </c>
      <c r="K103" s="14">
        <v>23</v>
      </c>
      <c r="L103" s="14">
        <v>9</v>
      </c>
      <c r="M103" s="14">
        <f t="shared" si="35"/>
        <v>135</v>
      </c>
      <c r="N103" s="16">
        <f>M103/M110</f>
        <v>2.0975761342448725E-2</v>
      </c>
      <c r="O103" s="16">
        <f>M103/(M110-M107-M109)</f>
        <v>2.1411578112609041E-2</v>
      </c>
      <c r="P103" s="16">
        <v>1.6741405082212259E-2</v>
      </c>
      <c r="Q103" s="16">
        <f>L103/(L110-L107-L109)</f>
        <v>1.300578034682081E-2</v>
      </c>
      <c r="S103" s="76" t="s">
        <v>18</v>
      </c>
      <c r="T103" s="73">
        <f t="shared" si="36"/>
        <v>1.6741405082212259E-2</v>
      </c>
      <c r="U103" s="73">
        <f t="shared" si="37"/>
        <v>2.1411578112609041E-2</v>
      </c>
      <c r="V103" s="73">
        <f t="shared" si="38"/>
        <v>1.300578034682081E-2</v>
      </c>
    </row>
    <row r="104" spans="1:22">
      <c r="A104" s="11" t="s">
        <v>35</v>
      </c>
      <c r="B104" s="14">
        <v>3</v>
      </c>
      <c r="C104" s="14">
        <v>6</v>
      </c>
      <c r="D104" s="14">
        <v>22</v>
      </c>
      <c r="E104" s="14">
        <v>20</v>
      </c>
      <c r="F104" s="14">
        <v>12</v>
      </c>
      <c r="G104" s="14">
        <v>23</v>
      </c>
      <c r="H104" s="14">
        <v>30</v>
      </c>
      <c r="I104" s="14">
        <v>22</v>
      </c>
      <c r="J104" s="14">
        <v>26</v>
      </c>
      <c r="K104" s="14">
        <v>47</v>
      </c>
      <c r="L104" s="14">
        <v>27</v>
      </c>
      <c r="M104" s="14">
        <f>SUM(B104:L104)</f>
        <v>238</v>
      </c>
      <c r="N104" s="16">
        <f>M104/M110</f>
        <v>3.6979490366687386E-2</v>
      </c>
      <c r="O104" s="16">
        <f>M104/(M110-M107-M109)</f>
        <v>3.7747819191118158E-2</v>
      </c>
      <c r="P104" s="16">
        <v>2.2723875018687396E-2</v>
      </c>
      <c r="Q104" s="16">
        <f>L104/(L110-L107-L109)</f>
        <v>3.9017341040462429E-2</v>
      </c>
      <c r="S104" s="76" t="s">
        <v>35</v>
      </c>
      <c r="T104" s="73">
        <f t="shared" si="36"/>
        <v>2.2723875018687396E-2</v>
      </c>
      <c r="U104" s="73">
        <f t="shared" si="37"/>
        <v>3.7747819191118158E-2</v>
      </c>
      <c r="V104" s="73">
        <f>Q104</f>
        <v>3.9017341040462429E-2</v>
      </c>
    </row>
    <row r="105" spans="1:22">
      <c r="A105" s="11" t="s">
        <v>19</v>
      </c>
      <c r="B105" s="14">
        <v>37</v>
      </c>
      <c r="C105" s="14">
        <v>51</v>
      </c>
      <c r="D105" s="14">
        <v>59</v>
      </c>
      <c r="E105" s="14">
        <v>86</v>
      </c>
      <c r="F105" s="14">
        <v>98</v>
      </c>
      <c r="G105" s="14">
        <v>64</v>
      </c>
      <c r="H105" s="14">
        <v>38</v>
      </c>
      <c r="I105" s="14">
        <v>40</v>
      </c>
      <c r="J105" s="14">
        <v>51</v>
      </c>
      <c r="K105" s="14">
        <v>45</v>
      </c>
      <c r="L105" s="14">
        <v>49</v>
      </c>
      <c r="M105" s="14">
        <f t="shared" si="35"/>
        <v>618</v>
      </c>
      <c r="N105" s="16">
        <f>M105/M110</f>
        <v>9.6022374145431952E-2</v>
      </c>
      <c r="O105" s="16">
        <f>M105/(M110-M107-M109)</f>
        <v>9.8017446471054717E-2</v>
      </c>
      <c r="P105" s="16">
        <v>3.9910313901345293E-2</v>
      </c>
      <c r="Q105" s="16">
        <f>L105/(L110-L107-L109)</f>
        <v>7.0809248554913301E-2</v>
      </c>
      <c r="S105" s="76" t="s">
        <v>19</v>
      </c>
      <c r="T105" s="73">
        <f t="shared" si="36"/>
        <v>3.9910313901345293E-2</v>
      </c>
      <c r="U105" s="73">
        <f t="shared" si="37"/>
        <v>9.8017446471054717E-2</v>
      </c>
      <c r="V105" s="73">
        <f t="shared" si="38"/>
        <v>7.0809248554913301E-2</v>
      </c>
    </row>
    <row r="106" spans="1:22">
      <c r="A106" s="11" t="s">
        <v>22</v>
      </c>
      <c r="B106" s="14">
        <v>22</v>
      </c>
      <c r="C106" s="14">
        <v>20</v>
      </c>
      <c r="D106" s="14">
        <v>28</v>
      </c>
      <c r="E106" s="14">
        <v>43</v>
      </c>
      <c r="F106" s="14">
        <v>27</v>
      </c>
      <c r="G106" s="14">
        <v>33</v>
      </c>
      <c r="H106" s="14">
        <v>28</v>
      </c>
      <c r="I106" s="14">
        <v>29</v>
      </c>
      <c r="J106" s="14">
        <v>31</v>
      </c>
      <c r="K106" s="14">
        <v>44</v>
      </c>
      <c r="L106" s="14">
        <v>33</v>
      </c>
      <c r="M106" s="14">
        <f t="shared" si="35"/>
        <v>338</v>
      </c>
      <c r="N106" s="16">
        <f>M106/M110</f>
        <v>5.2517091361093844E-2</v>
      </c>
      <c r="O106" s="16">
        <f>M106/(M110-M107-M109)</f>
        <v>5.3608247422680409E-2</v>
      </c>
      <c r="P106" s="16">
        <v>2.3168908819133034E-2</v>
      </c>
      <c r="Q106" s="16">
        <f>L106/(L110-L107-L109)</f>
        <v>4.7687861271676298E-2</v>
      </c>
      <c r="S106" s="76" t="s">
        <v>22</v>
      </c>
      <c r="T106" s="73">
        <f t="shared" si="36"/>
        <v>2.3168908819133034E-2</v>
      </c>
      <c r="U106" s="73">
        <f t="shared" si="37"/>
        <v>5.3608247422680409E-2</v>
      </c>
      <c r="V106" s="73">
        <f t="shared" si="38"/>
        <v>4.7687861271676298E-2</v>
      </c>
    </row>
    <row r="107" spans="1:22">
      <c r="A107" s="11" t="s">
        <v>20</v>
      </c>
      <c r="B107" s="14">
        <v>2</v>
      </c>
      <c r="C107" s="14">
        <v>4</v>
      </c>
      <c r="D107" s="14">
        <v>6</v>
      </c>
      <c r="E107" s="14">
        <v>6</v>
      </c>
      <c r="F107" s="14">
        <v>8</v>
      </c>
      <c r="G107" s="14">
        <v>1</v>
      </c>
      <c r="H107" s="14">
        <v>5</v>
      </c>
      <c r="I107" s="14">
        <v>6</v>
      </c>
      <c r="J107" s="14">
        <v>10</v>
      </c>
      <c r="K107" s="14">
        <v>10</v>
      </c>
      <c r="L107" s="14">
        <v>7</v>
      </c>
      <c r="M107" s="14">
        <f t="shared" si="35"/>
        <v>65</v>
      </c>
      <c r="N107" s="16">
        <f>M107/M110</f>
        <v>1.0099440646364201E-2</v>
      </c>
      <c r="O107" s="16"/>
      <c r="Q107" s="16"/>
      <c r="S107" s="76" t="s">
        <v>21</v>
      </c>
      <c r="T107" s="73">
        <f>P108</f>
        <v>3.5874439461883408E-3</v>
      </c>
      <c r="U107" s="73">
        <f>O108</f>
        <v>2.8548770816812052E-3</v>
      </c>
      <c r="V107" s="73">
        <f>Q108</f>
        <v>2.8901734104046241E-3</v>
      </c>
    </row>
    <row r="108" spans="1:22">
      <c r="A108" s="11" t="s">
        <v>21</v>
      </c>
      <c r="B108" s="14">
        <v>3</v>
      </c>
      <c r="C108" s="14">
        <v>1</v>
      </c>
      <c r="D108" s="14">
        <v>2</v>
      </c>
      <c r="E108" s="14">
        <v>2</v>
      </c>
      <c r="F108" s="14">
        <v>2</v>
      </c>
      <c r="G108" s="14">
        <v>2</v>
      </c>
      <c r="H108" s="14">
        <v>0</v>
      </c>
      <c r="I108" s="14">
        <v>1</v>
      </c>
      <c r="J108" s="14">
        <v>3</v>
      </c>
      <c r="K108" s="14">
        <v>0</v>
      </c>
      <c r="L108" s="14">
        <v>2</v>
      </c>
      <c r="M108" s="14">
        <f t="shared" si="35"/>
        <v>18</v>
      </c>
      <c r="N108" s="16">
        <f>M108/M110</f>
        <v>2.7967681789931634E-3</v>
      </c>
      <c r="O108" s="16">
        <f>M108/(M110-M107-M109)</f>
        <v>2.8548770816812052E-3</v>
      </c>
      <c r="P108" s="16">
        <v>3.5874439461883408E-3</v>
      </c>
      <c r="Q108" s="16">
        <f>L108/(L110-L107-L109)</f>
        <v>2.8901734104046241E-3</v>
      </c>
    </row>
    <row r="109" spans="1:22">
      <c r="A109" s="11" t="s">
        <v>23</v>
      </c>
      <c r="B109" s="14">
        <v>4</v>
      </c>
      <c r="C109" s="14">
        <v>8</v>
      </c>
      <c r="D109" s="14">
        <v>9</v>
      </c>
      <c r="E109" s="14">
        <v>10</v>
      </c>
      <c r="F109" s="14">
        <v>9</v>
      </c>
      <c r="G109" s="14">
        <v>5</v>
      </c>
      <c r="H109" s="14">
        <v>6</v>
      </c>
      <c r="I109" s="14">
        <v>1</v>
      </c>
      <c r="J109" s="14">
        <v>4</v>
      </c>
      <c r="K109" s="14">
        <v>4</v>
      </c>
      <c r="L109" s="14">
        <v>6</v>
      </c>
      <c r="M109" s="14">
        <f t="shared" si="35"/>
        <v>66</v>
      </c>
      <c r="N109" s="16">
        <f>M109/M110</f>
        <v>1.0254816656308266E-2</v>
      </c>
      <c r="O109" s="16"/>
      <c r="Q109" s="16"/>
    </row>
    <row r="110" spans="1:22" s="1" customFormat="1">
      <c r="A110" s="26" t="s">
        <v>24</v>
      </c>
      <c r="B110" s="27">
        <f t="shared" ref="B110:M110" si="39">SUM(B100:B109)</f>
        <v>432</v>
      </c>
      <c r="C110" s="27">
        <f t="shared" si="39"/>
        <v>477</v>
      </c>
      <c r="D110" s="27">
        <f t="shared" si="39"/>
        <v>577</v>
      </c>
      <c r="E110" s="27">
        <f t="shared" si="39"/>
        <v>880</v>
      </c>
      <c r="F110" s="27">
        <f t="shared" si="39"/>
        <v>648</v>
      </c>
      <c r="G110" s="27">
        <f t="shared" si="39"/>
        <v>542</v>
      </c>
      <c r="H110" s="27">
        <f t="shared" si="39"/>
        <v>453</v>
      </c>
      <c r="I110" s="27">
        <f t="shared" si="39"/>
        <v>415</v>
      </c>
      <c r="J110" s="27">
        <f t="shared" si="39"/>
        <v>592</v>
      </c>
      <c r="K110" s="27">
        <f t="shared" si="39"/>
        <v>715</v>
      </c>
      <c r="L110" s="27">
        <f t="shared" si="39"/>
        <v>705</v>
      </c>
      <c r="M110" s="18">
        <f t="shared" si="39"/>
        <v>6436</v>
      </c>
      <c r="N110" s="18"/>
      <c r="O110" s="18"/>
      <c r="P110" s="28"/>
      <c r="Q110" s="28"/>
      <c r="R110" s="18"/>
      <c r="S110" s="78"/>
      <c r="T110" s="74"/>
      <c r="U110" s="74"/>
      <c r="V110" s="74"/>
    </row>
    <row r="113" spans="1:22" ht="17" thickBot="1">
      <c r="A113" s="18" t="s">
        <v>7</v>
      </c>
      <c r="B113" s="12">
        <v>2008</v>
      </c>
      <c r="C113" s="12">
        <v>2009</v>
      </c>
      <c r="D113" s="12">
        <v>2010</v>
      </c>
      <c r="E113" s="12">
        <v>2011</v>
      </c>
      <c r="F113" s="12">
        <v>2012</v>
      </c>
      <c r="G113" s="12">
        <v>2013</v>
      </c>
      <c r="H113" s="12">
        <v>2014</v>
      </c>
      <c r="I113" s="12">
        <v>2015</v>
      </c>
      <c r="J113" s="12">
        <v>2016</v>
      </c>
      <c r="K113" s="12">
        <v>2017</v>
      </c>
      <c r="L113" s="12">
        <v>2018</v>
      </c>
      <c r="M113" s="12" t="s">
        <v>24</v>
      </c>
      <c r="N113" s="12" t="s">
        <v>25</v>
      </c>
      <c r="O113" s="12" t="s">
        <v>26</v>
      </c>
      <c r="P113" s="22" t="s">
        <v>27</v>
      </c>
      <c r="Q113" s="13" t="s">
        <v>86</v>
      </c>
      <c r="S113" s="22" t="s">
        <v>7</v>
      </c>
      <c r="T113" s="22" t="s">
        <v>27</v>
      </c>
      <c r="U113" s="22" t="s">
        <v>33</v>
      </c>
      <c r="V113" s="22" t="s">
        <v>32</v>
      </c>
    </row>
    <row r="114" spans="1:22">
      <c r="A114" s="11" t="s">
        <v>15</v>
      </c>
      <c r="B114" s="14">
        <v>6</v>
      </c>
      <c r="C114" s="14">
        <v>3</v>
      </c>
      <c r="D114" s="14">
        <v>2</v>
      </c>
      <c r="E114" s="14">
        <v>12</v>
      </c>
      <c r="F114" s="14">
        <v>9</v>
      </c>
      <c r="G114" s="14">
        <v>7</v>
      </c>
      <c r="H114" s="14">
        <v>18</v>
      </c>
      <c r="I114" s="14">
        <v>14</v>
      </c>
      <c r="J114" s="14">
        <v>6</v>
      </c>
      <c r="K114" s="14">
        <v>10</v>
      </c>
      <c r="L114" s="14">
        <v>7</v>
      </c>
      <c r="M114" s="14">
        <f t="shared" ref="M114:M123" si="40">SUM(B114:L114)</f>
        <v>94</v>
      </c>
      <c r="N114" s="16">
        <f>M114/M124</f>
        <v>1.8273716951788491E-2</v>
      </c>
      <c r="O114" s="16">
        <f>M114/(M124-M121-M123)</f>
        <v>1.8632309217046582E-2</v>
      </c>
      <c r="P114" s="16">
        <v>0.13560155586354897</v>
      </c>
      <c r="Q114" s="16">
        <f>L114/(L124-L121-L123)</f>
        <v>1.0526315789473684E-2</v>
      </c>
      <c r="S114" s="76" t="s">
        <v>15</v>
      </c>
      <c r="T114" s="73">
        <f t="shared" ref="T114:T120" si="41">P114</f>
        <v>0.13560155586354897</v>
      </c>
      <c r="U114" s="73">
        <f t="shared" ref="U114:U120" si="42">O114</f>
        <v>1.8632309217046582E-2</v>
      </c>
      <c r="V114" s="73">
        <f t="shared" ref="V114:V120" si="43">Q114</f>
        <v>1.0526315789473684E-2</v>
      </c>
    </row>
    <row r="115" spans="1:22">
      <c r="A115" s="11" t="s">
        <v>16</v>
      </c>
      <c r="B115" s="14">
        <v>2</v>
      </c>
      <c r="C115" s="14">
        <v>4</v>
      </c>
      <c r="D115" s="14">
        <v>3</v>
      </c>
      <c r="E115" s="14">
        <v>3</v>
      </c>
      <c r="F115" s="14">
        <v>1</v>
      </c>
      <c r="G115" s="14">
        <v>3</v>
      </c>
      <c r="H115" s="14">
        <v>30</v>
      </c>
      <c r="I115" s="14">
        <v>15</v>
      </c>
      <c r="J115" s="14">
        <v>10</v>
      </c>
      <c r="K115" s="14">
        <v>7</v>
      </c>
      <c r="L115" s="14">
        <v>10</v>
      </c>
      <c r="M115" s="14">
        <f t="shared" si="40"/>
        <v>88</v>
      </c>
      <c r="N115" s="16">
        <f>M115/M124</f>
        <v>1.7107309486780714E-2</v>
      </c>
      <c r="O115" s="16">
        <f>M115/(M124-M121-M123)</f>
        <v>1.7443012884043606E-2</v>
      </c>
      <c r="P115" s="16">
        <v>1.0327714937184245E-2</v>
      </c>
      <c r="Q115" s="16">
        <f>L115/(L124-L121-L123)</f>
        <v>1.5037593984962405E-2</v>
      </c>
      <c r="S115" s="76" t="s">
        <v>16</v>
      </c>
      <c r="T115" s="73">
        <f t="shared" si="41"/>
        <v>1.0327714937184245E-2</v>
      </c>
      <c r="U115" s="73">
        <f t="shared" si="42"/>
        <v>1.7443012884043606E-2</v>
      </c>
      <c r="V115" s="73">
        <f t="shared" si="43"/>
        <v>1.5037593984962405E-2</v>
      </c>
    </row>
    <row r="116" spans="1:22">
      <c r="A116" s="11" t="s">
        <v>17</v>
      </c>
      <c r="B116" s="14">
        <v>418</v>
      </c>
      <c r="C116" s="14">
        <v>250</v>
      </c>
      <c r="D116" s="14">
        <v>202</v>
      </c>
      <c r="E116" s="14">
        <v>235</v>
      </c>
      <c r="F116" s="14">
        <v>208</v>
      </c>
      <c r="G116" s="14">
        <v>221</v>
      </c>
      <c r="H116" s="14">
        <v>678</v>
      </c>
      <c r="I116" s="14">
        <v>600</v>
      </c>
      <c r="J116" s="14">
        <v>461</v>
      </c>
      <c r="K116" s="14">
        <v>473</v>
      </c>
      <c r="L116" s="14">
        <v>530</v>
      </c>
      <c r="M116" s="14">
        <f t="shared" si="40"/>
        <v>4276</v>
      </c>
      <c r="N116" s="16">
        <f>M116/M124</f>
        <v>0.83125972006220838</v>
      </c>
      <c r="O116" s="16">
        <f>M116/(M124-M121-M123)</f>
        <v>0.84757185332011897</v>
      </c>
      <c r="P116" s="16">
        <v>0.74748513434971164</v>
      </c>
      <c r="Q116" s="16">
        <f>L116/(L124-L121-L123)</f>
        <v>0.79699248120300747</v>
      </c>
      <c r="S116" s="76" t="s">
        <v>17</v>
      </c>
      <c r="T116" s="73">
        <f t="shared" si="41"/>
        <v>0.74748513434971164</v>
      </c>
      <c r="U116" s="73">
        <f t="shared" si="42"/>
        <v>0.84757185332011897</v>
      </c>
      <c r="V116" s="73">
        <f t="shared" si="43"/>
        <v>0.79699248120300747</v>
      </c>
    </row>
    <row r="117" spans="1:22">
      <c r="A117" s="11" t="s">
        <v>18</v>
      </c>
      <c r="B117" s="14">
        <v>2</v>
      </c>
      <c r="C117" s="14">
        <v>6</v>
      </c>
      <c r="D117" s="14">
        <v>1</v>
      </c>
      <c r="E117" s="14">
        <v>5</v>
      </c>
      <c r="F117" s="14">
        <v>5</v>
      </c>
      <c r="G117" s="14">
        <v>4</v>
      </c>
      <c r="H117" s="14">
        <v>10</v>
      </c>
      <c r="I117" s="14">
        <v>0</v>
      </c>
      <c r="J117" s="14">
        <v>5</v>
      </c>
      <c r="K117" s="14">
        <v>4</v>
      </c>
      <c r="L117" s="14">
        <v>1</v>
      </c>
      <c r="M117" s="14">
        <f t="shared" si="40"/>
        <v>43</v>
      </c>
      <c r="N117" s="16">
        <f>M117/M124</f>
        <v>8.3592534992223948E-3</v>
      </c>
      <c r="O117" s="16">
        <f>M117/(M124-M121-M123)</f>
        <v>8.5232903865213091E-3</v>
      </c>
      <c r="P117" s="16">
        <v>7.2875217955023028E-3</v>
      </c>
      <c r="Q117" s="16">
        <f>L117/(L124-L121-L123)</f>
        <v>1.5037593984962407E-3</v>
      </c>
      <c r="S117" s="76" t="s">
        <v>18</v>
      </c>
      <c r="T117" s="73">
        <f t="shared" si="41"/>
        <v>7.2875217955023028E-3</v>
      </c>
      <c r="U117" s="73">
        <f t="shared" si="42"/>
        <v>8.5232903865213091E-3</v>
      </c>
      <c r="V117" s="73">
        <f t="shared" si="43"/>
        <v>1.5037593984962407E-3</v>
      </c>
    </row>
    <row r="118" spans="1:22">
      <c r="A118" s="11" t="s">
        <v>35</v>
      </c>
      <c r="B118" s="14">
        <v>18</v>
      </c>
      <c r="C118" s="14">
        <v>14</v>
      </c>
      <c r="D118" s="14">
        <v>7</v>
      </c>
      <c r="E118" s="14">
        <v>3</v>
      </c>
      <c r="F118" s="14">
        <v>18</v>
      </c>
      <c r="G118" s="14">
        <v>10</v>
      </c>
      <c r="H118" s="14">
        <v>84</v>
      </c>
      <c r="I118" s="14">
        <v>58</v>
      </c>
      <c r="J118" s="14">
        <v>39</v>
      </c>
      <c r="K118" s="14">
        <v>41</v>
      </c>
      <c r="L118" s="14">
        <v>100</v>
      </c>
      <c r="M118" s="14">
        <f>SUM(B118:L118)</f>
        <v>392</v>
      </c>
      <c r="N118" s="16">
        <f>M118/M124</f>
        <v>7.6205287713841371E-2</v>
      </c>
      <c r="O118" s="16">
        <f>M118/(M124-M121-M123)</f>
        <v>7.7700693756194247E-2</v>
      </c>
      <c r="P118" s="16">
        <v>3.1206688424911699E-2</v>
      </c>
      <c r="Q118" s="16">
        <f>L118/(L124-L121-L123)</f>
        <v>0.15037593984962405</v>
      </c>
      <c r="S118" s="76" t="s">
        <v>35</v>
      </c>
      <c r="T118" s="73">
        <f t="shared" si="41"/>
        <v>3.1206688424911699E-2</v>
      </c>
      <c r="U118" s="73">
        <f t="shared" si="42"/>
        <v>7.7700693756194247E-2</v>
      </c>
      <c r="V118" s="73">
        <f>Q118</f>
        <v>0.15037593984962405</v>
      </c>
    </row>
    <row r="119" spans="1:22">
      <c r="A119" s="11" t="s">
        <v>19</v>
      </c>
      <c r="B119" s="14">
        <v>1</v>
      </c>
      <c r="C119" s="14">
        <v>2</v>
      </c>
      <c r="D119" s="14">
        <v>4</v>
      </c>
      <c r="E119" s="14">
        <v>3</v>
      </c>
      <c r="F119" s="14">
        <v>3</v>
      </c>
      <c r="G119" s="14">
        <v>4</v>
      </c>
      <c r="H119" s="14">
        <v>9</v>
      </c>
      <c r="I119" s="14">
        <v>4</v>
      </c>
      <c r="J119" s="14">
        <v>7</v>
      </c>
      <c r="K119" s="14">
        <v>6</v>
      </c>
      <c r="L119" s="14">
        <v>4</v>
      </c>
      <c r="M119" s="14">
        <f t="shared" si="40"/>
        <v>47</v>
      </c>
      <c r="N119" s="16">
        <f>M119/M124</f>
        <v>9.1368584758942453E-3</v>
      </c>
      <c r="O119" s="16">
        <f>M119/(M124-M121-M123)</f>
        <v>9.3161546085232909E-3</v>
      </c>
      <c r="P119" s="16">
        <v>9.9253364331381051E-3</v>
      </c>
      <c r="Q119" s="16">
        <f>L119/(L124-L121-L123)</f>
        <v>6.0150375939849628E-3</v>
      </c>
      <c r="S119" s="76" t="s">
        <v>19</v>
      </c>
      <c r="T119" s="73">
        <f t="shared" si="41"/>
        <v>9.9253364331381051E-3</v>
      </c>
      <c r="U119" s="73">
        <f t="shared" si="42"/>
        <v>9.3161546085232909E-3</v>
      </c>
      <c r="V119" s="73">
        <f t="shared" si="43"/>
        <v>6.0150375939849628E-3</v>
      </c>
    </row>
    <row r="120" spans="1:22">
      <c r="A120" s="11" t="s">
        <v>22</v>
      </c>
      <c r="B120" s="14">
        <v>2</v>
      </c>
      <c r="C120" s="14">
        <v>1</v>
      </c>
      <c r="D120" s="14">
        <v>3</v>
      </c>
      <c r="E120" s="14">
        <v>18</v>
      </c>
      <c r="F120" s="14">
        <v>4</v>
      </c>
      <c r="G120" s="14">
        <v>9</v>
      </c>
      <c r="H120" s="14">
        <v>13</v>
      </c>
      <c r="I120" s="14">
        <v>10</v>
      </c>
      <c r="J120" s="14">
        <v>6</v>
      </c>
      <c r="K120" s="14">
        <v>5</v>
      </c>
      <c r="L120" s="14">
        <v>10</v>
      </c>
      <c r="M120" s="14">
        <f t="shared" si="40"/>
        <v>81</v>
      </c>
      <c r="N120" s="16">
        <f>M120/M124</f>
        <v>1.5746500777604977E-2</v>
      </c>
      <c r="O120" s="16">
        <f>M120/(M124-M121-M123)</f>
        <v>1.6055500495540137E-2</v>
      </c>
      <c r="P120" s="16">
        <v>5.0431439173782802E-2</v>
      </c>
      <c r="Q120" s="16">
        <f>L120/(L124-L121-L123)</f>
        <v>1.5037593984962405E-2</v>
      </c>
      <c r="S120" s="76" t="s">
        <v>22</v>
      </c>
      <c r="T120" s="73">
        <f t="shared" si="41"/>
        <v>5.0431439173782802E-2</v>
      </c>
      <c r="U120" s="73">
        <f t="shared" si="42"/>
        <v>1.6055500495540137E-2</v>
      </c>
      <c r="V120" s="73">
        <f t="shared" si="43"/>
        <v>1.5037593984962405E-2</v>
      </c>
    </row>
    <row r="121" spans="1:22">
      <c r="A121" s="11" t="s">
        <v>20</v>
      </c>
      <c r="B121" s="14">
        <v>7</v>
      </c>
      <c r="C121" s="14">
        <v>2</v>
      </c>
      <c r="D121" s="14">
        <v>2</v>
      </c>
      <c r="E121" s="14">
        <v>8</v>
      </c>
      <c r="F121" s="14">
        <v>6</v>
      </c>
      <c r="G121" s="14">
        <v>4</v>
      </c>
      <c r="H121" s="14">
        <v>9</v>
      </c>
      <c r="I121" s="14">
        <v>8</v>
      </c>
      <c r="J121" s="14">
        <v>10</v>
      </c>
      <c r="K121" s="14">
        <v>8</v>
      </c>
      <c r="L121" s="14">
        <v>13</v>
      </c>
      <c r="M121" s="14">
        <f t="shared" si="40"/>
        <v>77</v>
      </c>
      <c r="N121" s="16">
        <f>M121/M124</f>
        <v>1.4968895800933127E-2</v>
      </c>
      <c r="O121" s="16"/>
      <c r="Q121" s="16"/>
      <c r="S121" s="76" t="s">
        <v>21</v>
      </c>
      <c r="T121" s="73">
        <f>P122</f>
        <v>1.6542227388563508E-3</v>
      </c>
      <c r="U121" s="73">
        <f>O122</f>
        <v>4.7571853320118934E-3</v>
      </c>
      <c r="V121" s="73">
        <f>Q122</f>
        <v>4.5112781954887221E-3</v>
      </c>
    </row>
    <row r="122" spans="1:22">
      <c r="A122" s="11" t="s">
        <v>21</v>
      </c>
      <c r="B122" s="14">
        <v>5</v>
      </c>
      <c r="C122" s="14">
        <v>1</v>
      </c>
      <c r="D122" s="14">
        <v>0</v>
      </c>
      <c r="E122" s="14">
        <v>2</v>
      </c>
      <c r="F122" s="14">
        <v>0</v>
      </c>
      <c r="G122" s="14">
        <v>4</v>
      </c>
      <c r="H122" s="14">
        <v>1</v>
      </c>
      <c r="I122" s="14">
        <v>3</v>
      </c>
      <c r="J122" s="14">
        <v>2</v>
      </c>
      <c r="K122" s="14">
        <v>3</v>
      </c>
      <c r="L122" s="14">
        <v>3</v>
      </c>
      <c r="M122" s="14">
        <f t="shared" si="40"/>
        <v>24</v>
      </c>
      <c r="N122" s="16">
        <f>M122/M124</f>
        <v>4.6656298600311046E-3</v>
      </c>
      <c r="O122" s="16">
        <f>M122/(M124-M121-M123)</f>
        <v>4.7571853320118934E-3</v>
      </c>
      <c r="P122" s="16">
        <v>1.6542227388563508E-3</v>
      </c>
      <c r="Q122" s="16">
        <f>L122/(L124-L121-L123)</f>
        <v>4.5112781954887221E-3</v>
      </c>
    </row>
    <row r="123" spans="1:22">
      <c r="A123" s="11" t="s">
        <v>23</v>
      </c>
      <c r="B123" s="14">
        <v>2</v>
      </c>
      <c r="C123" s="14">
        <v>2</v>
      </c>
      <c r="D123" s="14">
        <v>1</v>
      </c>
      <c r="E123" s="14">
        <v>1</v>
      </c>
      <c r="F123" s="14">
        <v>2</v>
      </c>
      <c r="G123" s="14">
        <v>2</v>
      </c>
      <c r="H123" s="14">
        <v>2</v>
      </c>
      <c r="I123" s="14">
        <v>3</v>
      </c>
      <c r="J123" s="14">
        <v>2</v>
      </c>
      <c r="K123" s="14">
        <v>3</v>
      </c>
      <c r="L123" s="14">
        <v>2</v>
      </c>
      <c r="M123" s="14">
        <f t="shared" si="40"/>
        <v>22</v>
      </c>
      <c r="N123" s="16">
        <f>M123/M124</f>
        <v>4.2768273716951785E-3</v>
      </c>
      <c r="O123" s="16"/>
      <c r="Q123" s="16"/>
    </row>
    <row r="124" spans="1:22" s="1" customFormat="1">
      <c r="A124" s="26" t="s">
        <v>24</v>
      </c>
      <c r="B124" s="27">
        <f t="shared" ref="B124:M124" si="44">SUM(B114:B123)</f>
        <v>463</v>
      </c>
      <c r="C124" s="27">
        <f t="shared" si="44"/>
        <v>285</v>
      </c>
      <c r="D124" s="27">
        <f t="shared" si="44"/>
        <v>225</v>
      </c>
      <c r="E124" s="27">
        <f t="shared" si="44"/>
        <v>290</v>
      </c>
      <c r="F124" s="27">
        <f t="shared" si="44"/>
        <v>256</v>
      </c>
      <c r="G124" s="27">
        <f t="shared" si="44"/>
        <v>268</v>
      </c>
      <c r="H124" s="27">
        <f t="shared" si="44"/>
        <v>854</v>
      </c>
      <c r="I124" s="27">
        <f t="shared" si="44"/>
        <v>715</v>
      </c>
      <c r="J124" s="27">
        <f t="shared" si="44"/>
        <v>548</v>
      </c>
      <c r="K124" s="27">
        <f t="shared" si="44"/>
        <v>560</v>
      </c>
      <c r="L124" s="27">
        <f t="shared" si="44"/>
        <v>680</v>
      </c>
      <c r="M124" s="18">
        <f t="shared" si="44"/>
        <v>5144</v>
      </c>
      <c r="N124" s="18"/>
      <c r="O124" s="18"/>
      <c r="P124" s="28"/>
      <c r="Q124" s="18"/>
      <c r="R124" s="18"/>
      <c r="S124" s="78"/>
      <c r="T124" s="74"/>
      <c r="U124" s="74"/>
      <c r="V124" s="74"/>
    </row>
    <row r="127" spans="1:22" ht="17" thickBot="1">
      <c r="A127" s="18" t="s">
        <v>12</v>
      </c>
      <c r="B127" s="12">
        <v>2007</v>
      </c>
      <c r="C127" s="12">
        <v>2008</v>
      </c>
      <c r="D127" s="12">
        <v>2009</v>
      </c>
      <c r="E127" s="12">
        <v>2010</v>
      </c>
      <c r="F127" s="12">
        <v>2011</v>
      </c>
      <c r="G127" s="12">
        <v>2012</v>
      </c>
      <c r="H127" s="12">
        <v>2013</v>
      </c>
      <c r="I127" s="12">
        <v>2014</v>
      </c>
      <c r="J127" s="12">
        <v>2015</v>
      </c>
      <c r="K127" s="12">
        <v>2016</v>
      </c>
      <c r="L127" s="12">
        <v>2017</v>
      </c>
      <c r="M127" s="12">
        <v>2018</v>
      </c>
      <c r="N127" s="12" t="s">
        <v>24</v>
      </c>
      <c r="O127" s="12" t="s">
        <v>25</v>
      </c>
      <c r="P127" s="12" t="s">
        <v>26</v>
      </c>
      <c r="Q127" s="23" t="s">
        <v>28</v>
      </c>
      <c r="S127" s="22" t="s">
        <v>12</v>
      </c>
      <c r="T127" s="22" t="s">
        <v>27</v>
      </c>
      <c r="U127" s="22" t="s">
        <v>36</v>
      </c>
      <c r="V127" s="22" t="s">
        <v>30</v>
      </c>
    </row>
    <row r="128" spans="1:22">
      <c r="A128" s="11" t="s">
        <v>15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N128" s="14">
        <v>405</v>
      </c>
      <c r="O128" s="16">
        <f>N128/N138</f>
        <v>2.4027052681537733E-2</v>
      </c>
      <c r="P128" s="16">
        <f>N128/(N138-N135-N137)</f>
        <v>2.5979857591891718E-2</v>
      </c>
      <c r="Q128" s="16" t="e">
        <f>P128-#REF!</f>
        <v>#REF!</v>
      </c>
      <c r="S128" s="76" t="s">
        <v>15</v>
      </c>
      <c r="T128" s="73">
        <v>8.2272381435455233E-2</v>
      </c>
      <c r="U128" s="73">
        <v>2.5979857591891718E-2</v>
      </c>
      <c r="V128" s="73" t="s">
        <v>34</v>
      </c>
    </row>
    <row r="129" spans="1:22">
      <c r="A129" s="11" t="s">
        <v>16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N129" s="14">
        <v>369</v>
      </c>
      <c r="O129" s="16">
        <f>N129/N138</f>
        <v>2.1891314665401045E-2</v>
      </c>
      <c r="P129" s="16">
        <f>N129/(N138-N135-N137)</f>
        <v>2.3670536917056898E-2</v>
      </c>
      <c r="Q129" s="16" t="e">
        <f>P129-#REF!</f>
        <v>#REF!</v>
      </c>
      <c r="S129" s="76" t="s">
        <v>16</v>
      </c>
      <c r="T129" s="73">
        <v>1.4253106771493787E-2</v>
      </c>
      <c r="U129" s="73">
        <v>2.3670536917056898E-2</v>
      </c>
      <c r="V129" s="73" t="s">
        <v>34</v>
      </c>
    </row>
    <row r="130" spans="1:22">
      <c r="A130" s="11" t="s">
        <v>17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N130" s="14">
        <v>12334</v>
      </c>
      <c r="O130" s="16">
        <f>N130/N138</f>
        <v>0.73172757475083061</v>
      </c>
      <c r="P130" s="16">
        <f>N130/(N138-N135-N137)</f>
        <v>0.79119892231701838</v>
      </c>
      <c r="Q130" s="16" t="e">
        <f>P130-#REF!</f>
        <v>#REF!</v>
      </c>
      <c r="S130" s="76" t="s">
        <v>17</v>
      </c>
      <c r="T130" s="73">
        <v>0.80659396398681205</v>
      </c>
      <c r="U130" s="73">
        <v>0.79119892231701838</v>
      </c>
      <c r="V130" s="73" t="s">
        <v>34</v>
      </c>
    </row>
    <row r="131" spans="1:22">
      <c r="A131" s="11" t="s">
        <v>18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N131" s="14">
        <v>189</v>
      </c>
      <c r="O131" s="16">
        <f>N131/N138</f>
        <v>1.1212624584717609E-2</v>
      </c>
      <c r="P131" s="16">
        <f>N131/(N138-N135-N137)</f>
        <v>1.2123933542882801E-2</v>
      </c>
      <c r="Q131" s="16" t="e">
        <f>P131-#REF!</f>
        <v>#REF!</v>
      </c>
      <c r="S131" s="76" t="s">
        <v>18</v>
      </c>
      <c r="T131" s="73">
        <v>8.8764899822470194E-3</v>
      </c>
      <c r="U131" s="73">
        <v>1.2123933542882801E-2</v>
      </c>
      <c r="V131" s="73" t="s">
        <v>34</v>
      </c>
    </row>
    <row r="132" spans="1:22">
      <c r="A132" s="11" t="s">
        <v>35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N132" s="14">
        <v>1545</v>
      </c>
      <c r="O132" s="16">
        <f>N132/N138</f>
        <v>9.1658756525866164E-2</v>
      </c>
      <c r="P132" s="16">
        <f>N132/(N138-N135-N137)</f>
        <v>9.9108345628327668E-2</v>
      </c>
      <c r="Q132" s="16" t="e">
        <f>P132-#REF!</f>
        <v>#REF!</v>
      </c>
      <c r="S132" s="76" t="s">
        <v>35</v>
      </c>
      <c r="T132" s="73">
        <v>5.0415905863258267E-2</v>
      </c>
      <c r="U132" s="73">
        <v>9.9108345628327668E-2</v>
      </c>
      <c r="V132" s="73" t="s">
        <v>34</v>
      </c>
    </row>
    <row r="133" spans="1:22">
      <c r="A133" s="11" t="s">
        <v>19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N133" s="14">
        <v>204</v>
      </c>
      <c r="O133" s="16">
        <f>N133/N138</f>
        <v>1.210251542477456E-2</v>
      </c>
      <c r="P133" s="16">
        <f>N133/(N138-N135-N137)</f>
        <v>1.3086150490730643E-2</v>
      </c>
      <c r="Q133" s="16" t="e">
        <f>P133-#REF!</f>
        <v>#REF!</v>
      </c>
      <c r="S133" s="76" t="s">
        <v>19</v>
      </c>
      <c r="T133" s="73">
        <v>1.1159015977681968E-2</v>
      </c>
      <c r="U133" s="73">
        <v>1.3086150490730643E-2</v>
      </c>
      <c r="V133" s="73" t="s">
        <v>34</v>
      </c>
    </row>
    <row r="134" spans="1:22">
      <c r="A134" s="11" t="s">
        <v>22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N134" s="14">
        <v>451</v>
      </c>
      <c r="O134" s="16">
        <f>N134/N138</f>
        <v>2.6756051257712386E-2</v>
      </c>
      <c r="P134" s="16">
        <f>N134/(N138-N135-N137)</f>
        <v>2.8930656231958431E-2</v>
      </c>
      <c r="Q134" s="16" t="e">
        <f>P134-#REF!</f>
        <v>#REF!</v>
      </c>
      <c r="S134" s="76" t="s">
        <v>22</v>
      </c>
      <c r="T134" s="73">
        <v>1.9731169160537663E-2</v>
      </c>
      <c r="U134" s="73">
        <v>2.8930656231958431E-2</v>
      </c>
      <c r="V134" s="73" t="s">
        <v>34</v>
      </c>
    </row>
    <row r="135" spans="1:22">
      <c r="A135" s="11" t="s">
        <v>20</v>
      </c>
      <c r="C135" s="15"/>
      <c r="D135" s="15"/>
      <c r="E135" s="15"/>
      <c r="F135" s="15"/>
      <c r="G135" s="17"/>
      <c r="H135" s="17"/>
      <c r="I135" s="17"/>
      <c r="J135" s="17"/>
      <c r="K135" s="15"/>
      <c r="L135" s="15"/>
      <c r="N135" s="14">
        <v>1088</v>
      </c>
      <c r="O135" s="16">
        <f>N135/N138</f>
        <v>6.4546748932130998E-2</v>
      </c>
      <c r="Q135" s="16"/>
      <c r="S135" s="76" t="s">
        <v>21</v>
      </c>
      <c r="T135" s="73">
        <v>1.6231295967537409E-3</v>
      </c>
      <c r="U135" s="73">
        <v>5.9015972801334275E-3</v>
      </c>
      <c r="V135" s="73" t="s">
        <v>34</v>
      </c>
    </row>
    <row r="136" spans="1:22">
      <c r="A136" s="11" t="s">
        <v>21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N136" s="14">
        <v>92</v>
      </c>
      <c r="O136" s="16">
        <f>N136/N138</f>
        <v>5.457997152349312E-3</v>
      </c>
      <c r="P136" s="16">
        <f>N136/(N138-N135-N137)</f>
        <v>5.9015972801334275E-3</v>
      </c>
      <c r="Q136" s="16" t="e">
        <f>P136-#REF!</f>
        <v>#REF!</v>
      </c>
    </row>
    <row r="137" spans="1:22">
      <c r="A137" s="11" t="s">
        <v>23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N137" s="14">
        <v>179</v>
      </c>
      <c r="O137" s="16">
        <f>N137/N138</f>
        <v>1.0619364024679639E-2</v>
      </c>
      <c r="Q137" s="16"/>
    </row>
    <row r="138" spans="1:22" s="1" customFormat="1">
      <c r="A138" s="26" t="s">
        <v>24</v>
      </c>
      <c r="B138" s="1">
        <f t="shared" ref="B138:N138" si="45">SUM(B128:B137)</f>
        <v>0</v>
      </c>
      <c r="C138" s="27">
        <f t="shared" si="45"/>
        <v>0</v>
      </c>
      <c r="D138" s="27">
        <f t="shared" si="45"/>
        <v>0</v>
      </c>
      <c r="E138" s="27">
        <f t="shared" si="45"/>
        <v>0</v>
      </c>
      <c r="F138" s="27">
        <f t="shared" si="45"/>
        <v>0</v>
      </c>
      <c r="G138" s="27">
        <f t="shared" si="45"/>
        <v>0</v>
      </c>
      <c r="H138" s="27">
        <f t="shared" si="45"/>
        <v>0</v>
      </c>
      <c r="I138" s="27">
        <f t="shared" si="45"/>
        <v>0</v>
      </c>
      <c r="J138" s="27">
        <f t="shared" si="45"/>
        <v>0</v>
      </c>
      <c r="K138" s="27">
        <f t="shared" si="45"/>
        <v>0</v>
      </c>
      <c r="L138" s="27">
        <f t="shared" si="45"/>
        <v>0</v>
      </c>
      <c r="M138" s="27">
        <f t="shared" si="45"/>
        <v>0</v>
      </c>
      <c r="N138" s="18">
        <f t="shared" si="45"/>
        <v>16856</v>
      </c>
      <c r="O138" s="18"/>
      <c r="P138" s="18"/>
      <c r="Q138" s="28"/>
      <c r="R138" s="18"/>
      <c r="S138" s="78"/>
      <c r="T138" s="74"/>
      <c r="U138" s="74"/>
      <c r="V138" s="74"/>
    </row>
    <row r="141" spans="1:22" ht="17" thickBot="1">
      <c r="A141" s="18" t="s">
        <v>9</v>
      </c>
      <c r="B141" s="12">
        <v>2008</v>
      </c>
      <c r="C141" s="12">
        <v>2009</v>
      </c>
      <c r="D141" s="12">
        <v>2010</v>
      </c>
      <c r="E141" s="12">
        <v>2011</v>
      </c>
      <c r="F141" s="12">
        <v>2012</v>
      </c>
      <c r="G141" s="12">
        <v>2013</v>
      </c>
      <c r="H141" s="12">
        <v>2014</v>
      </c>
      <c r="I141" s="12">
        <v>2015</v>
      </c>
      <c r="J141" s="12">
        <v>2016</v>
      </c>
      <c r="K141" s="12">
        <v>2017</v>
      </c>
      <c r="L141" s="12">
        <v>2018</v>
      </c>
      <c r="M141" s="12" t="s">
        <v>24</v>
      </c>
      <c r="N141" s="12" t="s">
        <v>25</v>
      </c>
      <c r="O141" s="12" t="s">
        <v>26</v>
      </c>
      <c r="P141" s="22" t="s">
        <v>27</v>
      </c>
      <c r="Q141" s="13" t="s">
        <v>86</v>
      </c>
      <c r="S141" s="22" t="s">
        <v>9</v>
      </c>
      <c r="T141" s="22" t="s">
        <v>27</v>
      </c>
      <c r="U141" s="22" t="s">
        <v>33</v>
      </c>
      <c r="V141" s="22" t="s">
        <v>32</v>
      </c>
    </row>
    <row r="142" spans="1:22">
      <c r="A142" s="11" t="s">
        <v>15</v>
      </c>
      <c r="B142" s="14">
        <v>49</v>
      </c>
      <c r="C142" s="14">
        <v>47</v>
      </c>
      <c r="D142" s="14">
        <v>41</v>
      </c>
      <c r="E142" s="14">
        <v>40</v>
      </c>
      <c r="F142" s="14">
        <v>39</v>
      </c>
      <c r="G142" s="14">
        <v>25</v>
      </c>
      <c r="H142" s="14">
        <v>40</v>
      </c>
      <c r="I142" s="14">
        <v>23</v>
      </c>
      <c r="J142" s="14">
        <v>12</v>
      </c>
      <c r="K142" s="14">
        <v>11</v>
      </c>
      <c r="L142" s="14">
        <v>16</v>
      </c>
      <c r="M142" s="14">
        <f t="shared" ref="M142:M151" si="46">SUM(B142:L142)</f>
        <v>343</v>
      </c>
      <c r="N142" s="16">
        <f>M142/M152</f>
        <v>4.6832332058984162E-2</v>
      </c>
      <c r="O142" s="16">
        <f>M142/(M152-M149-M151)</f>
        <v>4.7824874511991078E-2</v>
      </c>
      <c r="P142" s="16">
        <v>0.23104606525911708</v>
      </c>
      <c r="Q142" s="16">
        <f>L142/(L152-L149-L151)</f>
        <v>2.1108179419525065E-2</v>
      </c>
      <c r="S142" s="76" t="s">
        <v>15</v>
      </c>
      <c r="T142" s="73">
        <f t="shared" ref="T142:T148" si="47">P142</f>
        <v>0.23104606525911708</v>
      </c>
      <c r="U142" s="73">
        <f t="shared" ref="U142:U148" si="48">O142</f>
        <v>4.7824874511991078E-2</v>
      </c>
      <c r="V142" s="73">
        <f t="shared" ref="V142:V148" si="49">Q142</f>
        <v>2.1108179419525065E-2</v>
      </c>
    </row>
    <row r="143" spans="1:22">
      <c r="A143" s="11" t="s">
        <v>16</v>
      </c>
      <c r="B143" s="14">
        <v>24</v>
      </c>
      <c r="C143" s="14">
        <v>24</v>
      </c>
      <c r="D143" s="14">
        <v>15</v>
      </c>
      <c r="E143" s="14">
        <v>14</v>
      </c>
      <c r="F143" s="14">
        <v>16</v>
      </c>
      <c r="G143" s="14">
        <v>9</v>
      </c>
      <c r="H143" s="14">
        <v>13</v>
      </c>
      <c r="I143" s="14">
        <v>32</v>
      </c>
      <c r="J143" s="14">
        <v>15</v>
      </c>
      <c r="K143" s="14">
        <v>11</v>
      </c>
      <c r="L143" s="14">
        <v>26</v>
      </c>
      <c r="M143" s="14">
        <f t="shared" si="46"/>
        <v>199</v>
      </c>
      <c r="N143" s="16">
        <f>M143/M152</f>
        <v>2.7170944838885856E-2</v>
      </c>
      <c r="O143" s="16">
        <f>M143/(M152-M149-M151)</f>
        <v>2.7746793084216397E-2</v>
      </c>
      <c r="P143" s="16">
        <v>2.1593090211132438E-3</v>
      </c>
      <c r="Q143" s="16">
        <f>L143/(L152-L149-L151)</f>
        <v>3.430079155672823E-2</v>
      </c>
      <c r="S143" s="76" t="s">
        <v>16</v>
      </c>
      <c r="T143" s="73">
        <f t="shared" si="47"/>
        <v>2.1593090211132438E-3</v>
      </c>
      <c r="U143" s="73">
        <f t="shared" si="48"/>
        <v>2.7746793084216397E-2</v>
      </c>
      <c r="V143" s="73">
        <f t="shared" si="49"/>
        <v>3.430079155672823E-2</v>
      </c>
    </row>
    <row r="144" spans="1:22">
      <c r="A144" s="11" t="s">
        <v>17</v>
      </c>
      <c r="B144" s="14">
        <v>516</v>
      </c>
      <c r="C144" s="14">
        <v>432</v>
      </c>
      <c r="D144" s="14">
        <v>462</v>
      </c>
      <c r="E144" s="14">
        <v>387</v>
      </c>
      <c r="F144" s="14">
        <v>371</v>
      </c>
      <c r="G144" s="14">
        <v>344</v>
      </c>
      <c r="H144" s="14">
        <v>397</v>
      </c>
      <c r="I144" s="14">
        <v>404</v>
      </c>
      <c r="J144" s="14">
        <v>359</v>
      </c>
      <c r="K144" s="14">
        <v>295</v>
      </c>
      <c r="L144" s="14">
        <v>520</v>
      </c>
      <c r="M144" s="14">
        <f t="shared" si="46"/>
        <v>4487</v>
      </c>
      <c r="N144" s="16">
        <f>M144/M152</f>
        <v>0.61264336428181321</v>
      </c>
      <c r="O144" s="16">
        <f>M144/(M152-M149-M151)</f>
        <v>0.62562744004461801</v>
      </c>
      <c r="P144" s="16">
        <v>0.63063819577735125</v>
      </c>
      <c r="Q144" s="16">
        <f>L144/(L152-L149-L151)</f>
        <v>0.68601583113456466</v>
      </c>
      <c r="S144" s="76" t="s">
        <v>17</v>
      </c>
      <c r="T144" s="73">
        <f t="shared" si="47"/>
        <v>0.63063819577735125</v>
      </c>
      <c r="U144" s="73">
        <f t="shared" si="48"/>
        <v>0.62562744004461801</v>
      </c>
      <c r="V144" s="73">
        <f t="shared" si="49"/>
        <v>0.68601583113456466</v>
      </c>
    </row>
    <row r="145" spans="1:22">
      <c r="A145" s="11" t="s">
        <v>18</v>
      </c>
      <c r="B145" s="14">
        <v>8</v>
      </c>
      <c r="C145" s="14">
        <v>11</v>
      </c>
      <c r="D145" s="14">
        <v>19</v>
      </c>
      <c r="E145" s="14">
        <v>13</v>
      </c>
      <c r="F145" s="14">
        <v>16</v>
      </c>
      <c r="G145" s="14">
        <v>7</v>
      </c>
      <c r="H145" s="14">
        <v>10</v>
      </c>
      <c r="I145" s="14">
        <v>6</v>
      </c>
      <c r="J145" s="14">
        <v>6</v>
      </c>
      <c r="K145" s="14">
        <v>1</v>
      </c>
      <c r="L145" s="14">
        <v>9</v>
      </c>
      <c r="M145" s="14">
        <f t="shared" si="46"/>
        <v>106</v>
      </c>
      <c r="N145" s="16">
        <f>M145/M152</f>
        <v>1.4472965592572365E-2</v>
      </c>
      <c r="O145" s="16">
        <f>M145/(M152-M149-M151)</f>
        <v>1.4779698828778583E-2</v>
      </c>
      <c r="P145" s="16">
        <v>5.7581573896353169E-3</v>
      </c>
      <c r="Q145" s="16">
        <f>L145/(L152-L149-L151)</f>
        <v>1.1873350923482849E-2</v>
      </c>
      <c r="S145" s="76" t="s">
        <v>18</v>
      </c>
      <c r="T145" s="73">
        <f t="shared" si="47"/>
        <v>5.7581573896353169E-3</v>
      </c>
      <c r="U145" s="73">
        <f t="shared" si="48"/>
        <v>1.4779698828778583E-2</v>
      </c>
      <c r="V145" s="73">
        <f t="shared" si="49"/>
        <v>1.1873350923482849E-2</v>
      </c>
    </row>
    <row r="146" spans="1:22">
      <c r="A146" s="11" t="s">
        <v>35</v>
      </c>
      <c r="B146" s="14">
        <v>58</v>
      </c>
      <c r="C146" s="14">
        <v>69</v>
      </c>
      <c r="D146" s="14">
        <v>61</v>
      </c>
      <c r="E146" s="14">
        <v>67</v>
      </c>
      <c r="F146" s="14">
        <v>60</v>
      </c>
      <c r="G146" s="14">
        <v>46</v>
      </c>
      <c r="H146" s="14">
        <v>69</v>
      </c>
      <c r="I146" s="14">
        <v>72</v>
      </c>
      <c r="J146" s="14">
        <v>51</v>
      </c>
      <c r="K146" s="14">
        <v>49</v>
      </c>
      <c r="L146" s="14">
        <v>86</v>
      </c>
      <c r="M146" s="14">
        <f>SUM(B146:L146)</f>
        <v>688</v>
      </c>
      <c r="N146" s="16">
        <f>M146/M152</f>
        <v>9.3937738940469695E-2</v>
      </c>
      <c r="O146" s="16">
        <f>M146/(M152-M149-M151)</f>
        <v>9.592861126603458E-2</v>
      </c>
      <c r="P146" s="16">
        <v>5.7581573896353169E-3</v>
      </c>
      <c r="Q146" s="16">
        <f>L146/(L152-L149-L151)</f>
        <v>0.11345646437994723</v>
      </c>
      <c r="S146" s="76" t="s">
        <v>35</v>
      </c>
      <c r="T146" s="73">
        <f t="shared" si="47"/>
        <v>5.7581573896353169E-3</v>
      </c>
      <c r="U146" s="73">
        <f t="shared" si="48"/>
        <v>9.592861126603458E-2</v>
      </c>
      <c r="V146" s="73">
        <f>Q146</f>
        <v>0.11345646437994723</v>
      </c>
    </row>
    <row r="147" spans="1:22">
      <c r="A147" s="11" t="s">
        <v>19</v>
      </c>
      <c r="B147" s="14">
        <v>145</v>
      </c>
      <c r="C147" s="14">
        <v>133</v>
      </c>
      <c r="D147" s="14">
        <v>145</v>
      </c>
      <c r="E147" s="14">
        <v>118</v>
      </c>
      <c r="F147" s="14">
        <v>114</v>
      </c>
      <c r="G147" s="14">
        <v>79</v>
      </c>
      <c r="H147" s="14">
        <v>68</v>
      </c>
      <c r="I147" s="14">
        <v>52</v>
      </c>
      <c r="J147" s="14">
        <v>41</v>
      </c>
      <c r="K147" s="14">
        <v>30</v>
      </c>
      <c r="L147" s="14">
        <v>68</v>
      </c>
      <c r="M147" s="14">
        <f t="shared" si="46"/>
        <v>993</v>
      </c>
      <c r="N147" s="16">
        <f>M147/M152</f>
        <v>0.1355816493719279</v>
      </c>
      <c r="O147" s="16">
        <f>M147/(M152-M149-M151)</f>
        <v>0.13845510317902956</v>
      </c>
      <c r="P147" s="16">
        <v>9.3929942418426102E-2</v>
      </c>
      <c r="Q147" s="16">
        <f>L147/(L152-L149-L151)</f>
        <v>8.9709762532981532E-2</v>
      </c>
      <c r="S147" s="76" t="s">
        <v>19</v>
      </c>
      <c r="T147" s="73">
        <f t="shared" si="47"/>
        <v>9.3929942418426102E-2</v>
      </c>
      <c r="U147" s="73">
        <f t="shared" si="48"/>
        <v>0.13845510317902956</v>
      </c>
      <c r="V147" s="73">
        <f t="shared" si="49"/>
        <v>8.9709762532981532E-2</v>
      </c>
    </row>
    <row r="148" spans="1:22">
      <c r="A148" s="11" t="s">
        <v>22</v>
      </c>
      <c r="B148" s="14">
        <v>33</v>
      </c>
      <c r="C148" s="14">
        <v>40</v>
      </c>
      <c r="D148" s="14">
        <v>37</v>
      </c>
      <c r="E148" s="14">
        <v>22</v>
      </c>
      <c r="F148" s="14">
        <v>35</v>
      </c>
      <c r="G148" s="14">
        <v>41</v>
      </c>
      <c r="H148" s="14">
        <v>25</v>
      </c>
      <c r="I148" s="14">
        <v>26</v>
      </c>
      <c r="J148" s="14">
        <v>21</v>
      </c>
      <c r="K148" s="14">
        <v>24</v>
      </c>
      <c r="L148" s="14">
        <v>32</v>
      </c>
      <c r="M148" s="14">
        <f t="shared" si="46"/>
        <v>336</v>
      </c>
      <c r="N148" s="16">
        <f>M148/M152</f>
        <v>4.5876570180229385E-2</v>
      </c>
      <c r="O148" s="16">
        <f>M148/(M152-M149-M151)</f>
        <v>4.6848856664807585E-2</v>
      </c>
      <c r="P148" s="16">
        <v>2.3392514395393475E-2</v>
      </c>
      <c r="Q148" s="16">
        <f>L148/(L152-L149-L151)</f>
        <v>4.221635883905013E-2</v>
      </c>
      <c r="S148" s="76" t="s">
        <v>22</v>
      </c>
      <c r="T148" s="73">
        <f t="shared" si="47"/>
        <v>2.3392514395393475E-2</v>
      </c>
      <c r="U148" s="73">
        <f t="shared" si="48"/>
        <v>4.6848856664807585E-2</v>
      </c>
      <c r="V148" s="73">
        <f t="shared" si="49"/>
        <v>4.221635883905013E-2</v>
      </c>
    </row>
    <row r="149" spans="1:22">
      <c r="A149" s="11" t="s">
        <v>20</v>
      </c>
      <c r="B149" s="14">
        <v>11</v>
      </c>
      <c r="C149" s="14">
        <v>8</v>
      </c>
      <c r="D149" s="14">
        <v>16</v>
      </c>
      <c r="E149" s="14">
        <v>8</v>
      </c>
      <c r="F149" s="14">
        <v>6</v>
      </c>
      <c r="G149" s="14">
        <v>5</v>
      </c>
      <c r="H149" s="14">
        <v>2</v>
      </c>
      <c r="I149" s="14">
        <v>13</v>
      </c>
      <c r="J149" s="14">
        <v>1</v>
      </c>
      <c r="K149" s="14">
        <v>6</v>
      </c>
      <c r="L149" s="14">
        <v>6</v>
      </c>
      <c r="M149" s="14">
        <f t="shared" si="46"/>
        <v>82</v>
      </c>
      <c r="N149" s="16">
        <f>M149/M152</f>
        <v>1.1196067722555981E-2</v>
      </c>
      <c r="O149" s="16"/>
      <c r="Q149" s="16"/>
      <c r="S149" s="76" t="s">
        <v>21</v>
      </c>
      <c r="T149" s="73">
        <f>P150</f>
        <v>1.5595009596928982E-3</v>
      </c>
      <c r="U149" s="73">
        <f>O150</f>
        <v>2.788622420524261E-3</v>
      </c>
      <c r="V149" s="73">
        <f>Q150</f>
        <v>1.3192612137203166E-3</v>
      </c>
    </row>
    <row r="150" spans="1:22">
      <c r="A150" s="11" t="s">
        <v>21</v>
      </c>
      <c r="B150" s="14">
        <v>2</v>
      </c>
      <c r="C150" s="14">
        <v>4</v>
      </c>
      <c r="D150" s="14">
        <v>3</v>
      </c>
      <c r="E150" s="14">
        <v>1</v>
      </c>
      <c r="F150" s="14">
        <v>2</v>
      </c>
      <c r="G150" s="14">
        <v>3</v>
      </c>
      <c r="H150" s="14">
        <v>1</v>
      </c>
      <c r="I150" s="14">
        <v>2</v>
      </c>
      <c r="J150" s="14">
        <v>1</v>
      </c>
      <c r="K150" s="14">
        <v>0</v>
      </c>
      <c r="L150" s="14">
        <v>1</v>
      </c>
      <c r="M150" s="14">
        <f t="shared" si="46"/>
        <v>20</v>
      </c>
      <c r="N150" s="16">
        <f>M150/M152</f>
        <v>2.7307482250136538E-3</v>
      </c>
      <c r="O150" s="16">
        <f>M150/(M152-M149-M151)</f>
        <v>2.788622420524261E-3</v>
      </c>
      <c r="P150" s="16">
        <v>1.5595009596928982E-3</v>
      </c>
      <c r="Q150" s="16">
        <f>L150/(L152-L149-L151)</f>
        <v>1.3192612137203166E-3</v>
      </c>
    </row>
    <row r="151" spans="1:22">
      <c r="A151" s="11" t="s">
        <v>23</v>
      </c>
      <c r="B151" s="14">
        <v>10</v>
      </c>
      <c r="C151" s="14">
        <v>8</v>
      </c>
      <c r="D151" s="14">
        <v>10</v>
      </c>
      <c r="E151" s="14">
        <v>8</v>
      </c>
      <c r="F151" s="14">
        <v>4</v>
      </c>
      <c r="G151" s="14">
        <v>3</v>
      </c>
      <c r="H151" s="14">
        <v>7</v>
      </c>
      <c r="I151" s="14">
        <v>6</v>
      </c>
      <c r="J151" s="14">
        <v>4</v>
      </c>
      <c r="K151" s="14">
        <v>3</v>
      </c>
      <c r="L151" s="14">
        <v>7</v>
      </c>
      <c r="M151" s="14">
        <f t="shared" si="46"/>
        <v>70</v>
      </c>
      <c r="N151" s="16">
        <f>M151/M152</f>
        <v>9.5576187875477878E-3</v>
      </c>
      <c r="O151" s="16"/>
      <c r="Q151" s="16"/>
    </row>
    <row r="152" spans="1:22" s="1" customFormat="1">
      <c r="A152" s="26" t="s">
        <v>24</v>
      </c>
      <c r="B152" s="27">
        <f t="shared" ref="B152:M152" si="50">SUM(B142:B151)</f>
        <v>856</v>
      </c>
      <c r="C152" s="27">
        <f t="shared" si="50"/>
        <v>776</v>
      </c>
      <c r="D152" s="27">
        <f t="shared" si="50"/>
        <v>809</v>
      </c>
      <c r="E152" s="27">
        <f t="shared" si="50"/>
        <v>678</v>
      </c>
      <c r="F152" s="27">
        <f t="shared" si="50"/>
        <v>663</v>
      </c>
      <c r="G152" s="27">
        <f t="shared" si="50"/>
        <v>562</v>
      </c>
      <c r="H152" s="27">
        <f t="shared" si="50"/>
        <v>632</v>
      </c>
      <c r="I152" s="27">
        <f t="shared" si="50"/>
        <v>636</v>
      </c>
      <c r="J152" s="27">
        <f t="shared" si="50"/>
        <v>511</v>
      </c>
      <c r="K152" s="27">
        <f t="shared" si="50"/>
        <v>430</v>
      </c>
      <c r="L152" s="27">
        <f t="shared" si="50"/>
        <v>771</v>
      </c>
      <c r="M152" s="18">
        <f t="shared" si="50"/>
        <v>7324</v>
      </c>
      <c r="N152" s="18"/>
      <c r="O152" s="18"/>
      <c r="P152" s="28"/>
      <c r="Q152" s="28"/>
      <c r="R152" s="18"/>
      <c r="S152" s="78"/>
      <c r="T152" s="74"/>
      <c r="U152" s="74"/>
      <c r="V152" s="74"/>
    </row>
    <row r="154" spans="1:22">
      <c r="L154" s="25"/>
    </row>
    <row r="155" spans="1:22">
      <c r="L155" s="25"/>
    </row>
    <row r="156" spans="1:22">
      <c r="L156" s="25"/>
    </row>
    <row r="157" spans="1:22">
      <c r="L157" s="25"/>
    </row>
    <row r="158" spans="1:22">
      <c r="L158" s="25"/>
    </row>
    <row r="159" spans="1:22">
      <c r="L159" s="25"/>
    </row>
    <row r="160" spans="1:22">
      <c r="L160" s="25"/>
    </row>
    <row r="161" spans="12:12">
      <c r="L161" s="25"/>
    </row>
    <row r="162" spans="12:12">
      <c r="L162" s="2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0A1D-1A1A-7B4B-8DB3-46411B5D80E6}">
  <dimension ref="A1:K139"/>
  <sheetViews>
    <sheetView zoomScale="90" zoomScaleNormal="90" workbookViewId="0">
      <selection sqref="A1:K1"/>
    </sheetView>
  </sheetViews>
  <sheetFormatPr baseColWidth="10" defaultRowHeight="16"/>
  <cols>
    <col min="1" max="1" width="16" bestFit="1" customWidth="1"/>
    <col min="2" max="2" width="10.83203125" style="75"/>
    <col min="3" max="3" width="21.83203125" style="75" customWidth="1"/>
    <col min="4" max="4" width="16.83203125" style="75" bestFit="1" customWidth="1"/>
  </cols>
  <sheetData>
    <row r="1" spans="1:11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>
      <c r="A2" s="6" t="s">
        <v>8</v>
      </c>
      <c r="B2" s="6" t="s">
        <v>27</v>
      </c>
      <c r="C2" s="6" t="s">
        <v>31</v>
      </c>
      <c r="D2" s="6" t="s">
        <v>30</v>
      </c>
    </row>
    <row r="3" spans="1:11">
      <c r="A3" s="4" t="s">
        <v>15</v>
      </c>
      <c r="B3" s="75">
        <v>0.38892124035521908</v>
      </c>
      <c r="C3" s="75">
        <v>6.8872359834397587E-2</v>
      </c>
      <c r="D3" s="75">
        <v>5.9603760913364674E-2</v>
      </c>
    </row>
    <row r="4" spans="1:11">
      <c r="A4" s="4" t="s">
        <v>16</v>
      </c>
      <c r="B4" s="75">
        <v>1.0263502693259572E-2</v>
      </c>
      <c r="C4" s="75">
        <v>5.1049049189530557E-2</v>
      </c>
      <c r="D4" s="75">
        <v>5.2887844190732038E-2</v>
      </c>
    </row>
    <row r="5" spans="1:11">
      <c r="A5" s="4" t="s">
        <v>18</v>
      </c>
      <c r="B5" s="75">
        <v>1.7688164216043092E-2</v>
      </c>
      <c r="C5" s="75">
        <v>2.8056510654223096E-2</v>
      </c>
      <c r="D5" s="75">
        <v>2.2834116856950974E-2</v>
      </c>
    </row>
    <row r="6" spans="1:11">
      <c r="A6" s="4" t="s">
        <v>35</v>
      </c>
      <c r="B6" s="75">
        <v>2.2492356966079489E-2</v>
      </c>
      <c r="C6" s="75">
        <v>0.16999976609828549</v>
      </c>
      <c r="D6" s="75">
        <v>0.17343854936198791</v>
      </c>
    </row>
    <row r="7" spans="1:11">
      <c r="A7" s="4" t="s">
        <v>19</v>
      </c>
      <c r="B7" s="75">
        <v>1.8755762604940069E-2</v>
      </c>
      <c r="C7" s="75">
        <v>3.6313241176057817E-2</v>
      </c>
      <c r="D7" s="75">
        <v>3.0221625251846879E-2</v>
      </c>
    </row>
    <row r="8" spans="1:11">
      <c r="A8" s="4" t="s">
        <v>22</v>
      </c>
      <c r="B8" s="75">
        <v>6.0060497242037499E-2</v>
      </c>
      <c r="C8" s="75">
        <v>4.4827263583842071E-2</v>
      </c>
      <c r="D8" s="75">
        <v>5.3055742108797849E-2</v>
      </c>
    </row>
    <row r="9" spans="1:11">
      <c r="A9" s="4" t="s">
        <v>21</v>
      </c>
      <c r="B9" s="75">
        <v>2.4263599747658565E-3</v>
      </c>
      <c r="C9" s="75">
        <v>4.011414403667579E-3</v>
      </c>
      <c r="D9" s="75">
        <v>3.0221625251846875E-3</v>
      </c>
    </row>
    <row r="11" spans="1:11">
      <c r="A11" s="4"/>
    </row>
    <row r="12" spans="1:11">
      <c r="A12" s="8"/>
    </row>
    <row r="15" spans="1:11">
      <c r="A15" s="6" t="s">
        <v>0</v>
      </c>
      <c r="B15" s="6" t="s">
        <v>27</v>
      </c>
      <c r="C15" s="6" t="s">
        <v>33</v>
      </c>
      <c r="D15" s="6" t="s">
        <v>32</v>
      </c>
    </row>
    <row r="16" spans="1:11">
      <c r="A16" s="4" t="s">
        <v>15</v>
      </c>
      <c r="B16" s="75">
        <v>5.2361877954602863E-2</v>
      </c>
      <c r="C16" s="75">
        <v>2.0680353664019182E-2</v>
      </c>
      <c r="D16" s="75">
        <v>6.8915487849111352E-3</v>
      </c>
    </row>
    <row r="17" spans="1:4">
      <c r="A17" s="4" t="s">
        <v>16</v>
      </c>
      <c r="B17" s="75">
        <v>1.0212550972537981E-2</v>
      </c>
      <c r="C17" s="75">
        <v>8.3920275738048854E-3</v>
      </c>
      <c r="D17" s="75">
        <v>1.3057671381936888E-2</v>
      </c>
    </row>
    <row r="18" spans="1:4">
      <c r="A18" s="4" t="s">
        <v>18</v>
      </c>
      <c r="B18" s="75">
        <v>8.0834325719028547E-3</v>
      </c>
      <c r="C18" s="75">
        <v>8.8790648883560613E-3</v>
      </c>
      <c r="D18" s="75">
        <v>4.3525571273122961E-3</v>
      </c>
    </row>
    <row r="19" spans="1:4">
      <c r="A19" s="4" t="s">
        <v>35</v>
      </c>
      <c r="B19" s="75">
        <v>4.7598426617588681E-2</v>
      </c>
      <c r="C19" s="75">
        <v>6.8934512213397275E-2</v>
      </c>
      <c r="D19" s="75">
        <v>8.3424011606819004E-2</v>
      </c>
    </row>
    <row r="20" spans="1:4">
      <c r="A20" s="4" t="s">
        <v>19</v>
      </c>
      <c r="B20" s="75">
        <v>4.0056295333982892E-3</v>
      </c>
      <c r="C20" s="75">
        <v>6.6312003596583242E-3</v>
      </c>
      <c r="D20" s="75">
        <v>4.7152702212549871E-3</v>
      </c>
    </row>
    <row r="21" spans="1:4">
      <c r="A21" s="4" t="s">
        <v>22</v>
      </c>
      <c r="B21" s="75">
        <v>0.25484464653025873</v>
      </c>
      <c r="C21" s="75">
        <v>0.1000299715270493</v>
      </c>
      <c r="D21" s="75">
        <v>0.13384113166485309</v>
      </c>
    </row>
    <row r="22" spans="1:4">
      <c r="A22" s="4" t="s">
        <v>21</v>
      </c>
      <c r="B22" s="75">
        <v>1.6599906174443362E-3</v>
      </c>
      <c r="C22" s="75">
        <v>9.3661022029072386E-4</v>
      </c>
      <c r="D22" s="75">
        <v>0</v>
      </c>
    </row>
    <row r="28" spans="1:4">
      <c r="A28" s="6" t="s">
        <v>1</v>
      </c>
      <c r="B28" s="6" t="s">
        <v>27</v>
      </c>
      <c r="C28" s="6" t="s">
        <v>33</v>
      </c>
      <c r="D28" s="6" t="s">
        <v>32</v>
      </c>
    </row>
    <row r="29" spans="1:4">
      <c r="A29" s="4" t="s">
        <v>15</v>
      </c>
      <c r="B29" s="75">
        <v>3.2179720704310869E-2</v>
      </c>
      <c r="C29" s="75">
        <v>1.4717273431448489E-2</v>
      </c>
      <c r="D29" s="75">
        <v>0</v>
      </c>
    </row>
    <row r="30" spans="1:4">
      <c r="A30" s="4" t="s">
        <v>16</v>
      </c>
      <c r="B30" s="75">
        <v>4.8573163327261691E-3</v>
      </c>
      <c r="C30" s="75">
        <v>1.5491866769945779E-2</v>
      </c>
      <c r="D30" s="75">
        <v>2.247191011235955E-2</v>
      </c>
    </row>
    <row r="31" spans="1:4">
      <c r="A31" s="4" t="s">
        <v>18</v>
      </c>
      <c r="B31" s="75">
        <v>3.0358227079538553E-3</v>
      </c>
      <c r="C31" s="75">
        <v>1.7815646785437646E-2</v>
      </c>
      <c r="D31" s="75">
        <v>5.6179775280898875E-2</v>
      </c>
    </row>
    <row r="32" spans="1:4">
      <c r="A32" s="4" t="s">
        <v>35</v>
      </c>
      <c r="B32" s="75">
        <v>4.0072859744990891E-2</v>
      </c>
      <c r="C32" s="75">
        <v>9.9922540666150278E-2</v>
      </c>
      <c r="D32" s="75">
        <v>0.15730337078651685</v>
      </c>
    </row>
    <row r="33" spans="1:4">
      <c r="A33" s="4" t="s">
        <v>19</v>
      </c>
      <c r="B33" s="75">
        <v>0</v>
      </c>
      <c r="C33" s="75">
        <v>0</v>
      </c>
      <c r="D33" s="75">
        <v>0</v>
      </c>
    </row>
    <row r="34" spans="1:4">
      <c r="A34" s="4" t="s">
        <v>22</v>
      </c>
      <c r="B34" s="75">
        <v>2.2161505768063146E-2</v>
      </c>
      <c r="C34" s="75">
        <v>1.8590240123934933E-2</v>
      </c>
      <c r="D34" s="75">
        <v>6.741573033707865E-2</v>
      </c>
    </row>
    <row r="35" spans="1:4">
      <c r="A35" s="4" t="s">
        <v>21</v>
      </c>
      <c r="B35" s="75">
        <v>0</v>
      </c>
      <c r="C35" s="75">
        <v>0</v>
      </c>
      <c r="D35" s="75">
        <v>0</v>
      </c>
    </row>
    <row r="41" spans="1:4">
      <c r="A41" s="6" t="s">
        <v>2</v>
      </c>
      <c r="B41" s="6" t="s">
        <v>27</v>
      </c>
      <c r="C41" s="6" t="s">
        <v>33</v>
      </c>
      <c r="D41" s="6" t="s">
        <v>32</v>
      </c>
    </row>
    <row r="42" spans="1:4">
      <c r="A42" s="4" t="s">
        <v>15</v>
      </c>
      <c r="B42" s="75">
        <v>0.12454757300808171</v>
      </c>
      <c r="C42" s="75">
        <v>3.6230344241393965E-2</v>
      </c>
      <c r="D42" s="75">
        <v>2.34375E-2</v>
      </c>
    </row>
    <row r="43" spans="1:4">
      <c r="A43" s="4" t="s">
        <v>16</v>
      </c>
      <c r="B43" s="75">
        <v>7.883385393425554E-3</v>
      </c>
      <c r="C43" s="75">
        <v>2.475563110922227E-2</v>
      </c>
      <c r="D43" s="75">
        <v>1.5625E-2</v>
      </c>
    </row>
    <row r="44" spans="1:4">
      <c r="A44" s="4" t="s">
        <v>18</v>
      </c>
      <c r="B44" s="75">
        <v>8.0817095542664481E-3</v>
      </c>
      <c r="C44" s="75">
        <v>1.3918402039949001E-2</v>
      </c>
      <c r="D44" s="75">
        <v>1.953125E-2</v>
      </c>
    </row>
    <row r="45" spans="1:4">
      <c r="A45" s="4" t="s">
        <v>35</v>
      </c>
      <c r="B45" s="75">
        <v>2.6874256247520826E-2</v>
      </c>
      <c r="C45" s="75">
        <v>6.130471738206545E-2</v>
      </c>
      <c r="D45" s="75">
        <v>6.640625E-2</v>
      </c>
    </row>
    <row r="46" spans="1:4">
      <c r="A46" s="4" t="s">
        <v>19</v>
      </c>
      <c r="B46" s="75">
        <v>5.1068471416530316E-3</v>
      </c>
      <c r="C46" s="75">
        <v>1.7530811729706757E-2</v>
      </c>
      <c r="D46" s="75">
        <v>1.07421875E-2</v>
      </c>
    </row>
    <row r="47" spans="1:4">
      <c r="A47" s="4" t="s">
        <v>22</v>
      </c>
      <c r="B47" s="75">
        <v>0.20313352174128613</v>
      </c>
      <c r="C47" s="75">
        <v>0.16000849978750531</v>
      </c>
      <c r="D47" s="75">
        <v>0.158203125</v>
      </c>
    </row>
    <row r="48" spans="1:4">
      <c r="A48" s="4" t="s">
        <v>21</v>
      </c>
      <c r="B48" s="75">
        <v>3.074024493033864E-3</v>
      </c>
      <c r="C48" s="75">
        <v>2.8686782830429241E-3</v>
      </c>
      <c r="D48" s="75">
        <v>1.953125E-3</v>
      </c>
    </row>
    <row r="54" spans="1:4">
      <c r="A54" s="6" t="s">
        <v>3</v>
      </c>
      <c r="B54" s="6" t="s">
        <v>27</v>
      </c>
      <c r="C54" s="6" t="s">
        <v>31</v>
      </c>
      <c r="D54" s="6" t="s">
        <v>30</v>
      </c>
    </row>
    <row r="55" spans="1:4">
      <c r="A55" s="4" t="s">
        <v>15</v>
      </c>
      <c r="B55" s="75">
        <v>2.7303754266211604E-2</v>
      </c>
      <c r="C55" s="75">
        <v>1.2676056338028169E-2</v>
      </c>
      <c r="D55" s="75">
        <v>3.8461538461538464E-2</v>
      </c>
    </row>
    <row r="56" spans="1:4">
      <c r="A56" s="4" t="s">
        <v>16</v>
      </c>
      <c r="B56" s="75">
        <v>5.8508044856167727E-3</v>
      </c>
      <c r="C56" s="75">
        <v>1.2676056338028169E-2</v>
      </c>
      <c r="D56" s="75">
        <v>0</v>
      </c>
    </row>
    <row r="57" spans="1:4">
      <c r="A57" s="4" t="s">
        <v>18</v>
      </c>
      <c r="B57" s="75">
        <v>5.8508044856167727E-3</v>
      </c>
      <c r="C57" s="75">
        <v>1.2676056338028169E-2</v>
      </c>
      <c r="D57" s="75">
        <v>0</v>
      </c>
    </row>
    <row r="58" spans="1:4">
      <c r="A58" s="4" t="s">
        <v>35</v>
      </c>
      <c r="B58" s="75">
        <v>5.4607508532423209E-2</v>
      </c>
      <c r="C58" s="75">
        <v>3.9436619718309862E-2</v>
      </c>
      <c r="D58" s="75">
        <v>5.7692307692307696E-2</v>
      </c>
    </row>
    <row r="59" spans="1:4">
      <c r="A59" s="4" t="s">
        <v>19</v>
      </c>
      <c r="B59" s="75">
        <v>9.7513408093612868E-4</v>
      </c>
      <c r="C59" s="75">
        <v>2.8169014084507044E-3</v>
      </c>
      <c r="D59" s="75">
        <v>0</v>
      </c>
    </row>
    <row r="60" spans="1:4">
      <c r="A60" s="4" t="s">
        <v>22</v>
      </c>
      <c r="B60" s="75">
        <v>8.2886396879570945E-3</v>
      </c>
      <c r="C60" s="75">
        <v>5.6338028169014088E-3</v>
      </c>
      <c r="D60" s="75">
        <v>0</v>
      </c>
    </row>
    <row r="61" spans="1:4">
      <c r="A61" s="4" t="s">
        <v>21</v>
      </c>
      <c r="B61" s="75">
        <v>4.3881033642125793E-3</v>
      </c>
      <c r="C61" s="75">
        <v>8.4507042253521118E-3</v>
      </c>
      <c r="D61" s="75">
        <v>0</v>
      </c>
    </row>
    <row r="67" spans="1:4">
      <c r="A67" s="6" t="s">
        <v>4</v>
      </c>
      <c r="B67" s="6" t="s">
        <v>27</v>
      </c>
      <c r="C67" s="6" t="s">
        <v>33</v>
      </c>
      <c r="D67" s="6" t="s">
        <v>32</v>
      </c>
    </row>
    <row r="68" spans="1:4">
      <c r="A68" s="4" t="s">
        <v>15</v>
      </c>
      <c r="B68" s="75">
        <v>0.2290966311422645</v>
      </c>
      <c r="C68" s="75">
        <v>5.8100558659217878E-2</v>
      </c>
      <c r="D68" s="75">
        <v>3.8002171552660155E-2</v>
      </c>
    </row>
    <row r="69" spans="1:4">
      <c r="A69" s="4" t="s">
        <v>16</v>
      </c>
      <c r="B69" s="75">
        <v>2.4890923396037479E-2</v>
      </c>
      <c r="C69" s="75">
        <v>5.0076180802437788E-2</v>
      </c>
      <c r="D69" s="75">
        <v>5.9717698154180238E-2</v>
      </c>
    </row>
    <row r="70" spans="1:4">
      <c r="A70" s="4" t="s">
        <v>18</v>
      </c>
      <c r="B70" s="75">
        <v>1.823903869537229E-2</v>
      </c>
      <c r="C70" s="75">
        <v>2.0314880650076181E-2</v>
      </c>
      <c r="D70" s="75">
        <v>1.1943539630836048E-2</v>
      </c>
    </row>
    <row r="71" spans="1:4">
      <c r="A71" s="4" t="s">
        <v>35</v>
      </c>
      <c r="B71" s="75">
        <v>3.2830269651670123E-2</v>
      </c>
      <c r="C71" s="75">
        <v>9.263585576434738E-2</v>
      </c>
      <c r="D71" s="75">
        <v>0.10314875135722042</v>
      </c>
    </row>
    <row r="72" spans="1:4">
      <c r="A72" s="4" t="s">
        <v>19</v>
      </c>
      <c r="B72" s="75">
        <v>1.8596666905085473E-2</v>
      </c>
      <c r="C72" s="75">
        <v>3.7176231589639411E-2</v>
      </c>
      <c r="D72" s="75">
        <v>4.4516829533116177E-2</v>
      </c>
    </row>
    <row r="73" spans="1:4">
      <c r="A73" s="4" t="s">
        <v>22</v>
      </c>
      <c r="B73" s="75">
        <v>8.282669336957299E-2</v>
      </c>
      <c r="C73" s="75">
        <v>6.7851701371254444E-2</v>
      </c>
      <c r="D73" s="75">
        <v>6.5146579804560262E-2</v>
      </c>
    </row>
    <row r="74" spans="1:4">
      <c r="A74" s="4" t="s">
        <v>21</v>
      </c>
      <c r="B74" s="75">
        <v>3.0756026035333667E-3</v>
      </c>
      <c r="C74" s="75">
        <v>2.8440832910106655E-3</v>
      </c>
      <c r="D74" s="75">
        <v>2.1715526601520088E-3</v>
      </c>
    </row>
    <row r="80" spans="1:4">
      <c r="A80" s="6" t="s">
        <v>5</v>
      </c>
      <c r="B80" s="6" t="s">
        <v>27</v>
      </c>
      <c r="C80" s="6" t="s">
        <v>33</v>
      </c>
      <c r="D80" s="6" t="s">
        <v>32</v>
      </c>
    </row>
    <row r="81" spans="1:4">
      <c r="A81" s="4" t="s">
        <v>15</v>
      </c>
      <c r="B81" s="75">
        <v>7.2675250357653792E-2</v>
      </c>
      <c r="C81" s="75">
        <v>1.9572953736654804E-2</v>
      </c>
      <c r="D81" s="75">
        <v>3.3783783783783786E-2</v>
      </c>
    </row>
    <row r="82" spans="1:4">
      <c r="A82" s="4" t="s">
        <v>16</v>
      </c>
      <c r="B82" s="75">
        <v>3.1473533619456365E-3</v>
      </c>
      <c r="C82" s="75">
        <v>1.6903914590747332E-2</v>
      </c>
      <c r="D82" s="75">
        <v>2.0270270270270271E-2</v>
      </c>
    </row>
    <row r="83" spans="1:4">
      <c r="A83" s="4" t="s">
        <v>18</v>
      </c>
      <c r="B83" s="75">
        <v>5.4363376251788265E-3</v>
      </c>
      <c r="C83" s="75">
        <v>1.0676156583629894E-2</v>
      </c>
      <c r="D83" s="75">
        <v>3.3783783783783786E-2</v>
      </c>
    </row>
    <row r="84" spans="1:4">
      <c r="A84" s="4" t="s">
        <v>35</v>
      </c>
      <c r="B84" s="75">
        <v>1.4592274678111588E-2</v>
      </c>
      <c r="C84" s="75">
        <v>5.4270462633451956E-2</v>
      </c>
      <c r="D84" s="75">
        <v>6.0810810810810814E-2</v>
      </c>
    </row>
    <row r="85" spans="1:4">
      <c r="A85" s="4" t="s">
        <v>19</v>
      </c>
      <c r="B85" s="75">
        <v>6.5808297567954222E-3</v>
      </c>
      <c r="C85" s="75">
        <v>1.0676156583629894E-2</v>
      </c>
      <c r="D85" s="75">
        <v>2.0270270270270271E-2</v>
      </c>
    </row>
    <row r="86" spans="1:4">
      <c r="A86" s="4" t="s">
        <v>22</v>
      </c>
      <c r="B86" s="75">
        <v>1.6309012875536481E-2</v>
      </c>
      <c r="C86" s="75">
        <v>2.1352313167259787E-2</v>
      </c>
      <c r="D86" s="75">
        <v>1.3513513513513514E-2</v>
      </c>
    </row>
    <row r="87" spans="1:4">
      <c r="A87" s="4" t="s">
        <v>21</v>
      </c>
      <c r="B87" s="75">
        <v>5.7224606580829761E-4</v>
      </c>
      <c r="C87" s="75">
        <v>6.2277580071174376E-3</v>
      </c>
      <c r="D87" s="75">
        <v>0</v>
      </c>
    </row>
    <row r="93" spans="1:4">
      <c r="A93" s="6" t="s">
        <v>6</v>
      </c>
      <c r="B93" s="6" t="s">
        <v>27</v>
      </c>
      <c r="C93" s="6" t="s">
        <v>33</v>
      </c>
      <c r="D93" s="6" t="s">
        <v>32</v>
      </c>
    </row>
    <row r="94" spans="1:4">
      <c r="A94" s="4" t="s">
        <v>15</v>
      </c>
      <c r="B94" s="75">
        <v>0.19880418535127056</v>
      </c>
      <c r="C94" s="75">
        <v>6.0269627279936559E-2</v>
      </c>
      <c r="D94" s="75">
        <v>2.8901734104046242E-2</v>
      </c>
    </row>
    <row r="95" spans="1:4">
      <c r="A95" s="4" t="s">
        <v>16</v>
      </c>
      <c r="B95" s="75">
        <v>8.9686098654708519E-3</v>
      </c>
      <c r="C95" s="75">
        <v>3.3941316415543217E-2</v>
      </c>
      <c r="D95" s="75">
        <v>3.0346820809248554E-2</v>
      </c>
    </row>
    <row r="96" spans="1:4">
      <c r="A96" s="4" t="s">
        <v>18</v>
      </c>
      <c r="B96" s="75">
        <v>1.6741405082212259E-2</v>
      </c>
      <c r="C96" s="75">
        <v>2.1411578112609041E-2</v>
      </c>
      <c r="D96" s="75">
        <v>1.300578034682081E-2</v>
      </c>
    </row>
    <row r="97" spans="1:4">
      <c r="A97" s="4" t="s">
        <v>35</v>
      </c>
      <c r="B97" s="75">
        <v>2.2723875018687396E-2</v>
      </c>
      <c r="C97" s="75">
        <v>3.7747819191118158E-2</v>
      </c>
      <c r="D97" s="75">
        <v>3.9017341040462429E-2</v>
      </c>
    </row>
    <row r="98" spans="1:4">
      <c r="A98" s="4" t="s">
        <v>19</v>
      </c>
      <c r="B98" s="75">
        <v>3.9910313901345293E-2</v>
      </c>
      <c r="C98" s="75">
        <v>9.8017446471054717E-2</v>
      </c>
      <c r="D98" s="75">
        <v>7.0809248554913301E-2</v>
      </c>
    </row>
    <row r="99" spans="1:4">
      <c r="A99" s="4" t="s">
        <v>22</v>
      </c>
      <c r="B99" s="75">
        <v>2.3168908819133034E-2</v>
      </c>
      <c r="C99" s="75">
        <v>5.3608247422680409E-2</v>
      </c>
      <c r="D99" s="75">
        <v>4.7687861271676298E-2</v>
      </c>
    </row>
    <row r="100" spans="1:4">
      <c r="A100" s="4" t="s">
        <v>21</v>
      </c>
      <c r="B100" s="75">
        <v>3.5874439461883408E-3</v>
      </c>
      <c r="C100" s="75">
        <v>2.8548770816812052E-3</v>
      </c>
      <c r="D100" s="75">
        <v>2.8901734104046241E-3</v>
      </c>
    </row>
    <row r="106" spans="1:4">
      <c r="A106" s="6" t="s">
        <v>7</v>
      </c>
      <c r="B106" s="6" t="s">
        <v>27</v>
      </c>
      <c r="C106" s="6" t="s">
        <v>33</v>
      </c>
      <c r="D106" s="6" t="s">
        <v>32</v>
      </c>
    </row>
    <row r="107" spans="1:4">
      <c r="A107" s="4" t="s">
        <v>15</v>
      </c>
      <c r="B107" s="75">
        <v>0.13560155586354897</v>
      </c>
      <c r="C107" s="75">
        <v>1.8632309217046582E-2</v>
      </c>
      <c r="D107" s="75">
        <v>1.0526315789473684E-2</v>
      </c>
    </row>
    <row r="108" spans="1:4">
      <c r="A108" s="4" t="s">
        <v>16</v>
      </c>
      <c r="B108" s="75">
        <v>1.0327714937184245E-2</v>
      </c>
      <c r="C108" s="75">
        <v>1.7443012884043606E-2</v>
      </c>
      <c r="D108" s="75">
        <v>1.5037593984962405E-2</v>
      </c>
    </row>
    <row r="109" spans="1:4">
      <c r="A109" s="4" t="s">
        <v>18</v>
      </c>
      <c r="B109" s="75">
        <v>7.2875217955023028E-3</v>
      </c>
      <c r="C109" s="75">
        <v>8.5232903865213091E-3</v>
      </c>
      <c r="D109" s="75">
        <v>1.5037593984962407E-3</v>
      </c>
    </row>
    <row r="110" spans="1:4">
      <c r="A110" s="4" t="s">
        <v>35</v>
      </c>
      <c r="B110" s="75">
        <v>3.1206688424911699E-2</v>
      </c>
      <c r="C110" s="75">
        <v>7.7700693756194247E-2</v>
      </c>
      <c r="D110" s="75">
        <v>0.15037593984962405</v>
      </c>
    </row>
    <row r="111" spans="1:4">
      <c r="A111" s="4" t="s">
        <v>19</v>
      </c>
      <c r="B111" s="75">
        <v>9.9253364331381051E-3</v>
      </c>
      <c r="C111" s="75">
        <v>9.3161546085232909E-3</v>
      </c>
      <c r="D111" s="75">
        <v>6.0150375939849628E-3</v>
      </c>
    </row>
    <row r="112" spans="1:4">
      <c r="A112" s="4" t="s">
        <v>22</v>
      </c>
      <c r="B112" s="75">
        <v>5.0431439173782802E-2</v>
      </c>
      <c r="C112" s="75">
        <v>1.6055500495540137E-2</v>
      </c>
      <c r="D112" s="75">
        <v>1.5037593984962405E-2</v>
      </c>
    </row>
    <row r="113" spans="1:4">
      <c r="A113" s="4" t="s">
        <v>21</v>
      </c>
      <c r="B113" s="75">
        <v>1.6542227388563508E-3</v>
      </c>
      <c r="C113" s="75">
        <v>4.7571853320118934E-3</v>
      </c>
      <c r="D113" s="75">
        <v>4.5112781954887221E-3</v>
      </c>
    </row>
    <row r="119" spans="1:4">
      <c r="A119" s="6" t="s">
        <v>12</v>
      </c>
      <c r="B119" s="6" t="s">
        <v>27</v>
      </c>
      <c r="C119" s="6" t="s">
        <v>36</v>
      </c>
      <c r="D119" s="6" t="s">
        <v>32</v>
      </c>
    </row>
    <row r="120" spans="1:4">
      <c r="A120" s="4" t="s">
        <v>15</v>
      </c>
      <c r="B120" s="75">
        <v>8.2272381435455233E-2</v>
      </c>
      <c r="C120" s="75">
        <v>2.5979857591891718E-2</v>
      </c>
      <c r="D120" s="75" t="s">
        <v>34</v>
      </c>
    </row>
    <row r="121" spans="1:4">
      <c r="A121" s="4" t="s">
        <v>16</v>
      </c>
      <c r="B121" s="75">
        <v>1.4253106771493787E-2</v>
      </c>
      <c r="C121" s="75">
        <v>2.3670536917056898E-2</v>
      </c>
      <c r="D121" s="75" t="s">
        <v>34</v>
      </c>
    </row>
    <row r="122" spans="1:4">
      <c r="A122" s="4" t="s">
        <v>18</v>
      </c>
      <c r="B122" s="75">
        <v>8.8764899822470194E-3</v>
      </c>
      <c r="C122" s="75">
        <v>1.2123933542882801E-2</v>
      </c>
      <c r="D122" s="75" t="s">
        <v>34</v>
      </c>
    </row>
    <row r="123" spans="1:4">
      <c r="A123" s="4" t="s">
        <v>35</v>
      </c>
      <c r="B123" s="75">
        <v>5.0415905863258267E-2</v>
      </c>
      <c r="C123" s="75">
        <v>9.9108345628327668E-2</v>
      </c>
      <c r="D123" s="75" t="s">
        <v>34</v>
      </c>
    </row>
    <row r="124" spans="1:4">
      <c r="A124" s="4" t="s">
        <v>19</v>
      </c>
      <c r="B124" s="75">
        <v>1.1159015977681968E-2</v>
      </c>
      <c r="C124" s="75">
        <v>1.3086150490730643E-2</v>
      </c>
      <c r="D124" s="75" t="s">
        <v>34</v>
      </c>
    </row>
    <row r="125" spans="1:4">
      <c r="A125" s="4" t="s">
        <v>22</v>
      </c>
      <c r="B125" s="75">
        <v>1.9731169160537663E-2</v>
      </c>
      <c r="C125" s="75">
        <v>2.8930656231958431E-2</v>
      </c>
      <c r="D125" s="75" t="s">
        <v>34</v>
      </c>
    </row>
    <row r="126" spans="1:4">
      <c r="A126" s="4" t="s">
        <v>21</v>
      </c>
      <c r="B126" s="75">
        <v>1.6231295967537409E-3</v>
      </c>
      <c r="C126" s="75">
        <v>5.9015972801334275E-3</v>
      </c>
      <c r="D126" s="75" t="s">
        <v>34</v>
      </c>
    </row>
    <row r="132" spans="1:4">
      <c r="A132" s="6" t="s">
        <v>9</v>
      </c>
      <c r="B132" s="6" t="s">
        <v>27</v>
      </c>
      <c r="C132" s="6" t="s">
        <v>33</v>
      </c>
      <c r="D132" s="6" t="s">
        <v>32</v>
      </c>
    </row>
    <row r="133" spans="1:4">
      <c r="A133" s="4" t="s">
        <v>15</v>
      </c>
      <c r="B133" s="75">
        <v>0.23104606525911708</v>
      </c>
      <c r="C133" s="75">
        <v>4.7824874511991078E-2</v>
      </c>
      <c r="D133" s="75">
        <v>2.1108179419525065E-2</v>
      </c>
    </row>
    <row r="134" spans="1:4">
      <c r="A134" s="4" t="s">
        <v>16</v>
      </c>
      <c r="B134" s="75">
        <v>2.1593090211132438E-3</v>
      </c>
      <c r="C134" s="75">
        <v>2.7746793084216397E-2</v>
      </c>
      <c r="D134" s="75">
        <v>3.430079155672823E-2</v>
      </c>
    </row>
    <row r="135" spans="1:4">
      <c r="A135" s="4" t="s">
        <v>18</v>
      </c>
      <c r="B135" s="75">
        <v>5.7581573896353169E-3</v>
      </c>
      <c r="C135" s="75">
        <v>1.4779698828778583E-2</v>
      </c>
      <c r="D135" s="75">
        <v>1.1873350923482849E-2</v>
      </c>
    </row>
    <row r="136" spans="1:4">
      <c r="A136" s="4" t="s">
        <v>35</v>
      </c>
      <c r="B136" s="75">
        <v>5.7581573896353169E-3</v>
      </c>
      <c r="C136" s="75">
        <v>9.592861126603458E-2</v>
      </c>
      <c r="D136" s="75">
        <v>0.11345646437994723</v>
      </c>
    </row>
    <row r="137" spans="1:4">
      <c r="A137" s="4" t="s">
        <v>19</v>
      </c>
      <c r="B137" s="75">
        <v>9.3929942418426102E-2</v>
      </c>
      <c r="C137" s="75">
        <v>0.13845510317902956</v>
      </c>
      <c r="D137" s="75">
        <v>8.9709762532981532E-2</v>
      </c>
    </row>
    <row r="138" spans="1:4">
      <c r="A138" s="4" t="s">
        <v>22</v>
      </c>
      <c r="B138" s="75">
        <v>2.3392514395393475E-2</v>
      </c>
      <c r="C138" s="75">
        <v>4.6848856664807585E-2</v>
      </c>
      <c r="D138" s="75">
        <v>4.221635883905013E-2</v>
      </c>
    </row>
    <row r="139" spans="1:4">
      <c r="A139" s="4" t="s">
        <v>21</v>
      </c>
      <c r="B139" s="75">
        <v>1.5595009596928982E-3</v>
      </c>
      <c r="C139" s="75">
        <v>2.788622420524261E-3</v>
      </c>
      <c r="D139" s="75">
        <v>1.3192612137203166E-3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3116-A291-0347-B98E-DF3B93F066A0}">
  <dimension ref="A1:F109"/>
  <sheetViews>
    <sheetView workbookViewId="0"/>
  </sheetViews>
  <sheetFormatPr baseColWidth="10" defaultRowHeight="16"/>
  <cols>
    <col min="1" max="1" width="16" bestFit="1" customWidth="1"/>
    <col min="2" max="2" width="12.1640625" style="61" bestFit="1" customWidth="1"/>
    <col min="3" max="3" width="21.83203125" style="61" customWidth="1"/>
    <col min="4" max="4" width="39.6640625" style="61" bestFit="1" customWidth="1"/>
    <col min="5" max="5" width="16.83203125" style="61" bestFit="1" customWidth="1"/>
    <col min="6" max="6" width="23.1640625" style="61" bestFit="1" customWidth="1"/>
  </cols>
  <sheetData>
    <row r="1" spans="1:6">
      <c r="A1" s="62" t="s">
        <v>0</v>
      </c>
      <c r="B1" s="62" t="s">
        <v>27</v>
      </c>
      <c r="C1" s="62" t="s">
        <v>33</v>
      </c>
      <c r="D1" s="62" t="s">
        <v>142</v>
      </c>
      <c r="E1" s="62" t="s">
        <v>32</v>
      </c>
      <c r="F1" s="62" t="s">
        <v>141</v>
      </c>
    </row>
    <row r="2" spans="1:6">
      <c r="A2" s="63" t="s">
        <v>15</v>
      </c>
      <c r="B2" s="64">
        <v>5.1999999999999998E-2</v>
      </c>
      <c r="C2" s="64">
        <v>2.1000000000000001E-2</v>
      </c>
      <c r="D2" s="65">
        <f t="shared" ref="D2:D9" si="0">C2/B2</f>
        <v>0.40384615384615391</v>
      </c>
      <c r="E2" s="64">
        <v>7.0000000000000001E-3</v>
      </c>
      <c r="F2" s="65">
        <f t="shared" ref="F2:F9" si="1">E2/B2</f>
        <v>0.13461538461538464</v>
      </c>
    </row>
    <row r="3" spans="1:6">
      <c r="A3" s="63" t="s">
        <v>16</v>
      </c>
      <c r="B3" s="64">
        <v>0.01</v>
      </c>
      <c r="C3" s="64">
        <v>8.0000000000000002E-3</v>
      </c>
      <c r="D3" s="65">
        <f t="shared" si="0"/>
        <v>0.8</v>
      </c>
      <c r="E3" s="64">
        <v>1.2999999999999999E-2</v>
      </c>
      <c r="F3" s="65">
        <f t="shared" si="1"/>
        <v>1.2999999999999998</v>
      </c>
    </row>
    <row r="4" spans="1:6">
      <c r="A4" s="63" t="s">
        <v>17</v>
      </c>
      <c r="B4" s="64">
        <v>0.61599999999999999</v>
      </c>
      <c r="C4" s="64">
        <v>0.78600000000000003</v>
      </c>
      <c r="D4" s="65">
        <f t="shared" si="0"/>
        <v>1.275974025974026</v>
      </c>
      <c r="E4" s="64">
        <v>0.754</v>
      </c>
      <c r="F4" s="65">
        <f t="shared" si="1"/>
        <v>1.224025974025974</v>
      </c>
    </row>
    <row r="5" spans="1:6">
      <c r="A5" s="63" t="s">
        <v>18</v>
      </c>
      <c r="B5" s="64">
        <v>8.0000000000000002E-3</v>
      </c>
      <c r="C5" s="64">
        <v>8.9999999999999993E-3</v>
      </c>
      <c r="D5" s="65">
        <f t="shared" si="0"/>
        <v>1.125</v>
      </c>
      <c r="E5" s="64">
        <v>4.0000000000000001E-3</v>
      </c>
      <c r="F5" s="65">
        <f t="shared" si="1"/>
        <v>0.5</v>
      </c>
    </row>
    <row r="6" spans="1:6">
      <c r="A6" s="63" t="s">
        <v>35</v>
      </c>
      <c r="B6" s="64">
        <v>4.8000000000000001E-2</v>
      </c>
      <c r="C6" s="64">
        <v>6.9000000000000006E-2</v>
      </c>
      <c r="D6" s="65">
        <f t="shared" si="0"/>
        <v>1.4375</v>
      </c>
      <c r="E6" s="64">
        <v>8.3000000000000004E-2</v>
      </c>
      <c r="F6" s="65">
        <f t="shared" si="1"/>
        <v>1.7291666666666667</v>
      </c>
    </row>
    <row r="7" spans="1:6">
      <c r="A7" s="63" t="s">
        <v>19</v>
      </c>
      <c r="B7" s="64">
        <v>4.0000000000000001E-3</v>
      </c>
      <c r="C7" s="64">
        <v>7.0000000000000001E-3</v>
      </c>
      <c r="D7" s="65">
        <f t="shared" si="0"/>
        <v>1.75</v>
      </c>
      <c r="E7" s="64">
        <v>5.0000000000000001E-3</v>
      </c>
      <c r="F7" s="65">
        <f t="shared" si="1"/>
        <v>1.25</v>
      </c>
    </row>
    <row r="8" spans="1:6">
      <c r="A8" s="63" t="s">
        <v>22</v>
      </c>
      <c r="B8" s="64">
        <v>0.255</v>
      </c>
      <c r="C8" s="64">
        <v>0.1</v>
      </c>
      <c r="D8" s="65">
        <f t="shared" si="0"/>
        <v>0.39215686274509803</v>
      </c>
      <c r="E8" s="64">
        <v>0.13400000000000001</v>
      </c>
      <c r="F8" s="65">
        <f t="shared" si="1"/>
        <v>0.52549019607843139</v>
      </c>
    </row>
    <row r="9" spans="1:6">
      <c r="A9" s="63" t="s">
        <v>21</v>
      </c>
      <c r="B9" s="64">
        <v>2E-3</v>
      </c>
      <c r="C9" s="64">
        <v>1E-3</v>
      </c>
      <c r="D9" s="65">
        <f t="shared" si="0"/>
        <v>0.5</v>
      </c>
      <c r="E9" s="64">
        <v>0</v>
      </c>
      <c r="F9" s="65">
        <f t="shared" si="1"/>
        <v>0</v>
      </c>
    </row>
    <row r="10" spans="1:6">
      <c r="A10" s="66"/>
      <c r="B10" s="64"/>
      <c r="C10" s="64"/>
      <c r="D10" s="65"/>
      <c r="E10" s="64"/>
      <c r="F10" s="65"/>
    </row>
    <row r="11" spans="1:6">
      <c r="A11" s="62" t="s">
        <v>1</v>
      </c>
      <c r="B11" s="62" t="s">
        <v>27</v>
      </c>
      <c r="C11" s="62" t="s">
        <v>33</v>
      </c>
      <c r="D11" s="62" t="s">
        <v>142</v>
      </c>
      <c r="E11" s="62" t="s">
        <v>32</v>
      </c>
      <c r="F11" s="62" t="s">
        <v>141</v>
      </c>
    </row>
    <row r="12" spans="1:6">
      <c r="A12" s="63" t="s">
        <v>15</v>
      </c>
      <c r="B12" s="64">
        <v>3.2000000000000001E-2</v>
      </c>
      <c r="C12" s="64">
        <v>1.4999999999999999E-2</v>
      </c>
      <c r="D12" s="65">
        <f>C12/B12</f>
        <v>0.46875</v>
      </c>
      <c r="E12" s="64">
        <v>0</v>
      </c>
      <c r="F12" s="65">
        <f>E12/B12</f>
        <v>0</v>
      </c>
    </row>
    <row r="13" spans="1:6">
      <c r="A13" s="63" t="s">
        <v>16</v>
      </c>
      <c r="B13" s="64">
        <v>5.0000000000000001E-3</v>
      </c>
      <c r="C13" s="64">
        <v>1.4999999999999999E-2</v>
      </c>
      <c r="D13" s="65">
        <f>C13/B13</f>
        <v>3</v>
      </c>
      <c r="E13" s="64">
        <v>2.1999999999999999E-2</v>
      </c>
      <c r="F13" s="65">
        <f>E13/B13</f>
        <v>4.3999999999999995</v>
      </c>
    </row>
    <row r="14" spans="1:6">
      <c r="A14" s="63" t="s">
        <v>17</v>
      </c>
      <c r="B14" s="64">
        <v>0.89600000000000002</v>
      </c>
      <c r="C14" s="64">
        <v>0.83299999999999996</v>
      </c>
      <c r="D14" s="65">
        <f>C14/B14</f>
        <v>0.92968749999999989</v>
      </c>
      <c r="E14" s="64">
        <v>0.69699999999999995</v>
      </c>
      <c r="F14" s="65">
        <f>E14/B14</f>
        <v>0.7779017857142857</v>
      </c>
    </row>
    <row r="15" spans="1:6">
      <c r="A15" s="63" t="s">
        <v>18</v>
      </c>
      <c r="B15" s="64">
        <v>3.0000000000000001E-3</v>
      </c>
      <c r="C15" s="64">
        <v>1.7999999999999999E-2</v>
      </c>
      <c r="D15" s="65">
        <f>C15/B15</f>
        <v>5.9999999999999991</v>
      </c>
      <c r="E15" s="64">
        <v>5.6000000000000001E-2</v>
      </c>
      <c r="F15" s="65">
        <f>E15/B15</f>
        <v>18.666666666666668</v>
      </c>
    </row>
    <row r="16" spans="1:6">
      <c r="A16" s="63" t="s">
        <v>35</v>
      </c>
      <c r="B16" s="64">
        <v>0.04</v>
      </c>
      <c r="C16" s="64">
        <v>0.1</v>
      </c>
      <c r="D16" s="65">
        <f>C16/B16</f>
        <v>2.5</v>
      </c>
      <c r="E16" s="64">
        <v>0.157</v>
      </c>
      <c r="F16" s="65">
        <f>E16/B16</f>
        <v>3.9249999999999998</v>
      </c>
    </row>
    <row r="17" spans="1:6">
      <c r="A17" s="63" t="s">
        <v>19</v>
      </c>
      <c r="B17" s="64">
        <v>0</v>
      </c>
      <c r="C17" s="64">
        <v>0</v>
      </c>
      <c r="D17" s="65" t="s">
        <v>34</v>
      </c>
      <c r="E17" s="64">
        <v>0</v>
      </c>
      <c r="F17" s="65" t="s">
        <v>34</v>
      </c>
    </row>
    <row r="18" spans="1:6">
      <c r="A18" s="63" t="s">
        <v>22</v>
      </c>
      <c r="B18" s="64">
        <v>2.1999999999999999E-2</v>
      </c>
      <c r="C18" s="64">
        <v>1.9E-2</v>
      </c>
      <c r="D18" s="65">
        <f>C18/B18</f>
        <v>0.86363636363636365</v>
      </c>
      <c r="E18" s="64">
        <v>6.7000000000000004E-2</v>
      </c>
      <c r="F18" s="65">
        <f>E18/B18</f>
        <v>3.0454545454545459</v>
      </c>
    </row>
    <row r="19" spans="1:6">
      <c r="A19" s="63" t="s">
        <v>21</v>
      </c>
      <c r="B19" s="64">
        <v>0</v>
      </c>
      <c r="C19" s="64">
        <v>0</v>
      </c>
      <c r="D19" s="65" t="s">
        <v>34</v>
      </c>
      <c r="E19" s="64">
        <v>0</v>
      </c>
      <c r="F19" s="65" t="s">
        <v>34</v>
      </c>
    </row>
    <row r="20" spans="1:6">
      <c r="A20" s="66"/>
      <c r="B20" s="64"/>
      <c r="C20" s="64"/>
      <c r="D20" s="65"/>
      <c r="E20" s="64"/>
      <c r="F20" s="65"/>
    </row>
    <row r="21" spans="1:6">
      <c r="A21" s="62" t="s">
        <v>2</v>
      </c>
      <c r="B21" s="62" t="s">
        <v>27</v>
      </c>
      <c r="C21" s="62" t="s">
        <v>33</v>
      </c>
      <c r="D21" s="62" t="s">
        <v>142</v>
      </c>
      <c r="E21" s="62" t="s">
        <v>32</v>
      </c>
      <c r="F21" s="62" t="s">
        <v>141</v>
      </c>
    </row>
    <row r="22" spans="1:6">
      <c r="A22" s="63" t="s">
        <v>15</v>
      </c>
      <c r="B22" s="64">
        <v>0.125</v>
      </c>
      <c r="C22" s="64">
        <v>3.5999999999999997E-2</v>
      </c>
      <c r="D22" s="65">
        <f t="shared" ref="D22:D29" si="2">C22/B22</f>
        <v>0.28799999999999998</v>
      </c>
      <c r="E22" s="64">
        <v>2.3E-2</v>
      </c>
      <c r="F22" s="65">
        <f t="shared" ref="F22:F29" si="3">E22/B22</f>
        <v>0.184</v>
      </c>
    </row>
    <row r="23" spans="1:6">
      <c r="A23" s="63" t="s">
        <v>16</v>
      </c>
      <c r="B23" s="64">
        <v>8.0000000000000002E-3</v>
      </c>
      <c r="C23" s="64">
        <v>2.5000000000000001E-2</v>
      </c>
      <c r="D23" s="65">
        <f t="shared" si="2"/>
        <v>3.125</v>
      </c>
      <c r="E23" s="64">
        <v>1.6E-2</v>
      </c>
      <c r="F23" s="65">
        <f t="shared" si="3"/>
        <v>2</v>
      </c>
    </row>
    <row r="24" spans="1:6">
      <c r="A24" s="63" t="s">
        <v>17</v>
      </c>
      <c r="B24" s="64">
        <v>0.61299999999999999</v>
      </c>
      <c r="C24" s="64">
        <v>0.68300000000000005</v>
      </c>
      <c r="D24" s="65">
        <f t="shared" si="2"/>
        <v>1.1141924959216967</v>
      </c>
      <c r="E24" s="64">
        <v>0.70399999999999996</v>
      </c>
      <c r="F24" s="65">
        <f t="shared" si="3"/>
        <v>1.1484502446982054</v>
      </c>
    </row>
    <row r="25" spans="1:6">
      <c r="A25" s="63" t="s">
        <v>18</v>
      </c>
      <c r="B25" s="64">
        <v>8.0000000000000002E-3</v>
      </c>
      <c r="C25" s="64">
        <v>1.4E-2</v>
      </c>
      <c r="D25" s="65">
        <f t="shared" si="2"/>
        <v>1.75</v>
      </c>
      <c r="E25" s="64">
        <v>0.02</v>
      </c>
      <c r="F25" s="65">
        <f t="shared" si="3"/>
        <v>2.5</v>
      </c>
    </row>
    <row r="26" spans="1:6">
      <c r="A26" s="63" t="s">
        <v>35</v>
      </c>
      <c r="B26" s="64">
        <v>2.7E-2</v>
      </c>
      <c r="C26" s="64">
        <v>6.0999999999999999E-2</v>
      </c>
      <c r="D26" s="65">
        <f t="shared" si="2"/>
        <v>2.2592592592592591</v>
      </c>
      <c r="E26" s="64">
        <v>6.6000000000000003E-2</v>
      </c>
      <c r="F26" s="65">
        <f t="shared" si="3"/>
        <v>2.4444444444444446</v>
      </c>
    </row>
    <row r="27" spans="1:6">
      <c r="A27" s="63" t="s">
        <v>19</v>
      </c>
      <c r="B27" s="64">
        <v>5.0000000000000001E-3</v>
      </c>
      <c r="C27" s="64">
        <v>1.7999999999999999E-2</v>
      </c>
      <c r="D27" s="65">
        <f t="shared" si="2"/>
        <v>3.5999999999999996</v>
      </c>
      <c r="E27" s="64">
        <v>1.0999999999999999E-2</v>
      </c>
      <c r="F27" s="65">
        <f t="shared" si="3"/>
        <v>2.1999999999999997</v>
      </c>
    </row>
    <row r="28" spans="1:6">
      <c r="A28" s="63" t="s">
        <v>22</v>
      </c>
      <c r="B28" s="64">
        <v>0.20300000000000001</v>
      </c>
      <c r="C28" s="64">
        <v>0.16</v>
      </c>
      <c r="D28" s="65">
        <f t="shared" si="2"/>
        <v>0.78817733990147776</v>
      </c>
      <c r="E28" s="64">
        <v>0.158</v>
      </c>
      <c r="F28" s="65">
        <f t="shared" si="3"/>
        <v>0.7783251231527093</v>
      </c>
    </row>
    <row r="29" spans="1:6">
      <c r="A29" s="63" t="s">
        <v>21</v>
      </c>
      <c r="B29" s="64">
        <v>3.0000000000000001E-3</v>
      </c>
      <c r="C29" s="64">
        <v>3.0000000000000001E-3</v>
      </c>
      <c r="D29" s="65">
        <f t="shared" si="2"/>
        <v>1</v>
      </c>
      <c r="E29" s="64">
        <v>2E-3</v>
      </c>
      <c r="F29" s="65">
        <f t="shared" si="3"/>
        <v>0.66666666666666663</v>
      </c>
    </row>
    <row r="30" spans="1:6">
      <c r="A30" s="66"/>
      <c r="B30" s="64"/>
      <c r="C30" s="64"/>
      <c r="D30" s="65"/>
      <c r="E30" s="64"/>
      <c r="F30" s="65"/>
    </row>
    <row r="31" spans="1:6">
      <c r="A31" s="62" t="s">
        <v>3</v>
      </c>
      <c r="B31" s="62" t="s">
        <v>27</v>
      </c>
      <c r="C31" s="62" t="s">
        <v>31</v>
      </c>
      <c r="D31" s="62" t="s">
        <v>143</v>
      </c>
      <c r="E31" s="62" t="s">
        <v>30</v>
      </c>
      <c r="F31" s="62" t="s">
        <v>140</v>
      </c>
    </row>
    <row r="32" spans="1:6">
      <c r="A32" s="63" t="s">
        <v>15</v>
      </c>
      <c r="B32" s="64">
        <v>2.7E-2</v>
      </c>
      <c r="C32" s="64">
        <v>1.2999999999999999E-2</v>
      </c>
      <c r="D32" s="65">
        <f t="shared" ref="D32:D39" si="4">C32/B32</f>
        <v>0.48148148148148145</v>
      </c>
      <c r="E32" s="64">
        <v>3.7999999999999999E-2</v>
      </c>
      <c r="F32" s="65">
        <f t="shared" ref="F32:F39" si="5">E32/B32</f>
        <v>1.4074074074074074</v>
      </c>
    </row>
    <row r="33" spans="1:6">
      <c r="A33" s="63" t="s">
        <v>16</v>
      </c>
      <c r="B33" s="64">
        <v>6.0000000000000001E-3</v>
      </c>
      <c r="C33" s="64">
        <v>1.2999999999999999E-2</v>
      </c>
      <c r="D33" s="65">
        <f t="shared" si="4"/>
        <v>2.1666666666666665</v>
      </c>
      <c r="E33" s="64">
        <v>0</v>
      </c>
      <c r="F33" s="65">
        <f t="shared" si="5"/>
        <v>0</v>
      </c>
    </row>
    <row r="34" spans="1:6">
      <c r="A34" s="63" t="s">
        <v>17</v>
      </c>
      <c r="B34" s="64">
        <v>0.89300000000000002</v>
      </c>
      <c r="C34" s="64">
        <v>0.90600000000000003</v>
      </c>
      <c r="D34" s="65">
        <f t="shared" si="4"/>
        <v>1.0145576707726764</v>
      </c>
      <c r="E34" s="64">
        <v>0.90400000000000003</v>
      </c>
      <c r="F34" s="65">
        <f t="shared" si="5"/>
        <v>1.0123180291153415</v>
      </c>
    </row>
    <row r="35" spans="1:6">
      <c r="A35" s="63" t="s">
        <v>18</v>
      </c>
      <c r="B35" s="64">
        <v>6.0000000000000001E-3</v>
      </c>
      <c r="C35" s="64">
        <v>1.2999999999999999E-2</v>
      </c>
      <c r="D35" s="65">
        <f t="shared" si="4"/>
        <v>2.1666666666666665</v>
      </c>
      <c r="E35" s="64">
        <v>0</v>
      </c>
      <c r="F35" s="65">
        <f t="shared" si="5"/>
        <v>0</v>
      </c>
    </row>
    <row r="36" spans="1:6">
      <c r="A36" s="63" t="s">
        <v>35</v>
      </c>
      <c r="B36" s="64">
        <v>5.5E-2</v>
      </c>
      <c r="C36" s="64">
        <v>3.9E-2</v>
      </c>
      <c r="D36" s="65">
        <f t="shared" si="4"/>
        <v>0.70909090909090911</v>
      </c>
      <c r="E36" s="64">
        <v>5.8000000000000003E-2</v>
      </c>
      <c r="F36" s="65">
        <f t="shared" si="5"/>
        <v>1.0545454545454547</v>
      </c>
    </row>
    <row r="37" spans="1:6">
      <c r="A37" s="63" t="s">
        <v>19</v>
      </c>
      <c r="B37" s="64">
        <v>1E-3</v>
      </c>
      <c r="C37" s="64">
        <v>3.0000000000000001E-3</v>
      </c>
      <c r="D37" s="65">
        <f t="shared" si="4"/>
        <v>3</v>
      </c>
      <c r="E37" s="64">
        <v>0</v>
      </c>
      <c r="F37" s="65">
        <f t="shared" si="5"/>
        <v>0</v>
      </c>
    </row>
    <row r="38" spans="1:6">
      <c r="A38" s="63" t="s">
        <v>22</v>
      </c>
      <c r="B38" s="64">
        <v>8.0000000000000002E-3</v>
      </c>
      <c r="C38" s="64">
        <v>6.0000000000000001E-3</v>
      </c>
      <c r="D38" s="65">
        <f t="shared" si="4"/>
        <v>0.75</v>
      </c>
      <c r="E38" s="64">
        <v>0</v>
      </c>
      <c r="F38" s="65">
        <f t="shared" si="5"/>
        <v>0</v>
      </c>
    </row>
    <row r="39" spans="1:6">
      <c r="A39" s="63" t="s">
        <v>21</v>
      </c>
      <c r="B39" s="64">
        <v>4.0000000000000001E-3</v>
      </c>
      <c r="C39" s="64">
        <v>8.0000000000000002E-3</v>
      </c>
      <c r="D39" s="65">
        <f t="shared" si="4"/>
        <v>2</v>
      </c>
      <c r="E39" s="64">
        <v>0</v>
      </c>
      <c r="F39" s="65">
        <f t="shared" si="5"/>
        <v>0</v>
      </c>
    </row>
    <row r="40" spans="1:6">
      <c r="A40" s="66"/>
      <c r="B40" s="64"/>
      <c r="C40" s="64"/>
      <c r="D40" s="65"/>
      <c r="E40" s="64"/>
      <c r="F40" s="65"/>
    </row>
    <row r="41" spans="1:6">
      <c r="A41" s="62" t="s">
        <v>4</v>
      </c>
      <c r="B41" s="62" t="s">
        <v>27</v>
      </c>
      <c r="C41" s="62" t="s">
        <v>33</v>
      </c>
      <c r="D41" s="62" t="s">
        <v>142</v>
      </c>
      <c r="E41" s="62" t="s">
        <v>32</v>
      </c>
      <c r="F41" s="62" t="s">
        <v>141</v>
      </c>
    </row>
    <row r="42" spans="1:6">
      <c r="A42" s="63" t="s">
        <v>15</v>
      </c>
      <c r="B42" s="64">
        <v>0.22900000000000001</v>
      </c>
      <c r="C42" s="64">
        <v>5.8000000000000003E-2</v>
      </c>
      <c r="D42" s="65">
        <f t="shared" ref="D42:D49" si="6">C42/B42</f>
        <v>0.25327510917030566</v>
      </c>
      <c r="E42" s="64">
        <v>3.7999999999999999E-2</v>
      </c>
      <c r="F42" s="65">
        <f t="shared" ref="F42:F49" si="7">E42/B42</f>
        <v>0.16593886462882096</v>
      </c>
    </row>
    <row r="43" spans="1:6">
      <c r="A43" s="63" t="s">
        <v>16</v>
      </c>
      <c r="B43" s="64">
        <v>2.5000000000000001E-2</v>
      </c>
      <c r="C43" s="64">
        <v>0.05</v>
      </c>
      <c r="D43" s="65">
        <f t="shared" si="6"/>
        <v>2</v>
      </c>
      <c r="E43" s="64">
        <v>0.06</v>
      </c>
      <c r="F43" s="65">
        <f t="shared" si="7"/>
        <v>2.4</v>
      </c>
    </row>
    <row r="44" spans="1:6">
      <c r="A44" s="63" t="s">
        <v>17</v>
      </c>
      <c r="B44" s="64">
        <v>0.57799999999999996</v>
      </c>
      <c r="C44" s="64">
        <v>0.67100000000000004</v>
      </c>
      <c r="D44" s="65">
        <f t="shared" si="6"/>
        <v>1.1608996539792389</v>
      </c>
      <c r="E44" s="64">
        <v>0.67500000000000004</v>
      </c>
      <c r="F44" s="65">
        <f t="shared" si="7"/>
        <v>1.1678200692041525</v>
      </c>
    </row>
    <row r="45" spans="1:6">
      <c r="A45" s="63" t="s">
        <v>18</v>
      </c>
      <c r="B45" s="64">
        <v>1.7999999999999999E-2</v>
      </c>
      <c r="C45" s="64">
        <v>0.02</v>
      </c>
      <c r="D45" s="65">
        <f t="shared" si="6"/>
        <v>1.1111111111111112</v>
      </c>
      <c r="E45" s="64">
        <v>1.2E-2</v>
      </c>
      <c r="F45" s="65">
        <f t="shared" si="7"/>
        <v>0.66666666666666674</v>
      </c>
    </row>
    <row r="46" spans="1:6">
      <c r="A46" s="63" t="s">
        <v>35</v>
      </c>
      <c r="B46" s="64">
        <v>3.3000000000000002E-2</v>
      </c>
      <c r="C46" s="64">
        <v>9.2999999999999999E-2</v>
      </c>
      <c r="D46" s="65">
        <f t="shared" si="6"/>
        <v>2.8181818181818179</v>
      </c>
      <c r="E46" s="64">
        <v>0.10299999999999999</v>
      </c>
      <c r="F46" s="65">
        <f t="shared" si="7"/>
        <v>3.1212121212121211</v>
      </c>
    </row>
    <row r="47" spans="1:6">
      <c r="A47" s="63" t="s">
        <v>19</v>
      </c>
      <c r="B47" s="64">
        <v>1.9E-2</v>
      </c>
      <c r="C47" s="64">
        <v>3.6999999999999998E-2</v>
      </c>
      <c r="D47" s="65">
        <f t="shared" si="6"/>
        <v>1.9473684210526316</v>
      </c>
      <c r="E47" s="64">
        <v>4.4999999999999998E-2</v>
      </c>
      <c r="F47" s="65">
        <f t="shared" si="7"/>
        <v>2.3684210526315788</v>
      </c>
    </row>
    <row r="48" spans="1:6">
      <c r="A48" s="63" t="s">
        <v>22</v>
      </c>
      <c r="B48" s="64">
        <v>8.3000000000000004E-2</v>
      </c>
      <c r="C48" s="64">
        <v>6.8000000000000005E-2</v>
      </c>
      <c r="D48" s="65">
        <f t="shared" si="6"/>
        <v>0.81927710843373491</v>
      </c>
      <c r="E48" s="64">
        <v>6.5000000000000002E-2</v>
      </c>
      <c r="F48" s="65">
        <f t="shared" si="7"/>
        <v>0.7831325301204819</v>
      </c>
    </row>
    <row r="49" spans="1:6">
      <c r="A49" s="63" t="s">
        <v>21</v>
      </c>
      <c r="B49" s="64">
        <v>3.0000000000000001E-3</v>
      </c>
      <c r="C49" s="64">
        <v>3.0000000000000001E-3</v>
      </c>
      <c r="D49" s="65">
        <f t="shared" si="6"/>
        <v>1</v>
      </c>
      <c r="E49" s="64">
        <v>2E-3</v>
      </c>
      <c r="F49" s="65">
        <f t="shared" si="7"/>
        <v>0.66666666666666663</v>
      </c>
    </row>
    <row r="50" spans="1:6">
      <c r="A50" s="66"/>
      <c r="B50" s="64"/>
      <c r="C50" s="64"/>
      <c r="D50" s="65"/>
      <c r="E50" s="64"/>
      <c r="F50" s="65"/>
    </row>
    <row r="51" spans="1:6">
      <c r="A51" s="62" t="s">
        <v>5</v>
      </c>
      <c r="B51" s="62" t="s">
        <v>27</v>
      </c>
      <c r="C51" s="62" t="s">
        <v>33</v>
      </c>
      <c r="D51" s="62" t="s">
        <v>142</v>
      </c>
      <c r="E51" s="62" t="s">
        <v>32</v>
      </c>
      <c r="F51" s="62" t="s">
        <v>141</v>
      </c>
    </row>
    <row r="52" spans="1:6">
      <c r="A52" s="63" t="s">
        <v>15</v>
      </c>
      <c r="B52" s="64">
        <v>7.2999999999999995E-2</v>
      </c>
      <c r="C52" s="64">
        <v>0.02</v>
      </c>
      <c r="D52" s="65">
        <f t="shared" ref="D52:D59" si="8">C52/B52</f>
        <v>0.27397260273972607</v>
      </c>
      <c r="E52" s="64">
        <v>3.4000000000000002E-2</v>
      </c>
      <c r="F52" s="65">
        <f t="shared" ref="F52:F59" si="9">E52/B52</f>
        <v>0.46575342465753433</v>
      </c>
    </row>
    <row r="53" spans="1:6">
      <c r="A53" s="63" t="s">
        <v>16</v>
      </c>
      <c r="B53" s="64">
        <v>3.0000000000000001E-3</v>
      </c>
      <c r="C53" s="64">
        <v>1.7000000000000001E-2</v>
      </c>
      <c r="D53" s="65">
        <f t="shared" si="8"/>
        <v>5.666666666666667</v>
      </c>
      <c r="E53" s="64">
        <v>0.02</v>
      </c>
      <c r="F53" s="65">
        <f t="shared" si="9"/>
        <v>6.666666666666667</v>
      </c>
    </row>
    <row r="54" spans="1:6">
      <c r="A54" s="63" t="s">
        <v>17</v>
      </c>
      <c r="B54" s="64">
        <v>0.879</v>
      </c>
      <c r="C54" s="64">
        <v>0.86</v>
      </c>
      <c r="D54" s="65">
        <f t="shared" si="8"/>
        <v>0.97838452787258245</v>
      </c>
      <c r="E54" s="64">
        <v>0.81799999999999995</v>
      </c>
      <c r="F54" s="65">
        <f t="shared" si="9"/>
        <v>0.9306029579067121</v>
      </c>
    </row>
    <row r="55" spans="1:6">
      <c r="A55" s="63" t="s">
        <v>18</v>
      </c>
      <c r="B55" s="64">
        <v>5.0000000000000001E-3</v>
      </c>
      <c r="C55" s="64">
        <v>1.0999999999999999E-2</v>
      </c>
      <c r="D55" s="65">
        <f t="shared" si="8"/>
        <v>2.1999999999999997</v>
      </c>
      <c r="E55" s="64">
        <v>3.4000000000000002E-2</v>
      </c>
      <c r="F55" s="65">
        <f t="shared" si="9"/>
        <v>6.8000000000000007</v>
      </c>
    </row>
    <row r="56" spans="1:6">
      <c r="A56" s="63" t="s">
        <v>35</v>
      </c>
      <c r="B56" s="64">
        <v>1.4999999999999999E-2</v>
      </c>
      <c r="C56" s="64">
        <v>5.3999999999999999E-2</v>
      </c>
      <c r="D56" s="65">
        <f t="shared" si="8"/>
        <v>3.6</v>
      </c>
      <c r="E56" s="64">
        <v>6.0999999999999999E-2</v>
      </c>
      <c r="F56" s="65">
        <f t="shared" si="9"/>
        <v>4.0666666666666664</v>
      </c>
    </row>
    <row r="57" spans="1:6">
      <c r="A57" s="63" t="s">
        <v>19</v>
      </c>
      <c r="B57" s="64">
        <v>7.0000000000000001E-3</v>
      </c>
      <c r="C57" s="64">
        <v>1.0999999999999999E-2</v>
      </c>
      <c r="D57" s="65">
        <f t="shared" si="8"/>
        <v>1.5714285714285714</v>
      </c>
      <c r="E57" s="64">
        <v>0.02</v>
      </c>
      <c r="F57" s="65">
        <f t="shared" si="9"/>
        <v>2.8571428571428572</v>
      </c>
    </row>
    <row r="58" spans="1:6">
      <c r="A58" s="63" t="s">
        <v>22</v>
      </c>
      <c r="B58" s="64">
        <v>1.6E-2</v>
      </c>
      <c r="C58" s="64">
        <v>2.1000000000000001E-2</v>
      </c>
      <c r="D58" s="65">
        <f t="shared" si="8"/>
        <v>1.3125</v>
      </c>
      <c r="E58" s="64">
        <v>1.4E-2</v>
      </c>
      <c r="F58" s="65">
        <f t="shared" si="9"/>
        <v>0.875</v>
      </c>
    </row>
    <row r="59" spans="1:6">
      <c r="A59" s="63" t="s">
        <v>21</v>
      </c>
      <c r="B59" s="64">
        <v>1E-3</v>
      </c>
      <c r="C59" s="64">
        <v>6.0000000000000001E-3</v>
      </c>
      <c r="D59" s="65">
        <f t="shared" si="8"/>
        <v>6</v>
      </c>
      <c r="E59" s="64">
        <v>0</v>
      </c>
      <c r="F59" s="65">
        <f t="shared" si="9"/>
        <v>0</v>
      </c>
    </row>
    <row r="60" spans="1:6">
      <c r="A60" s="66"/>
      <c r="B60" s="64"/>
      <c r="C60" s="64"/>
      <c r="D60" s="65"/>
      <c r="E60" s="64"/>
      <c r="F60" s="65"/>
    </row>
    <row r="61" spans="1:6">
      <c r="A61" s="62" t="s">
        <v>6</v>
      </c>
      <c r="B61" s="62" t="s">
        <v>27</v>
      </c>
      <c r="C61" s="62" t="s">
        <v>33</v>
      </c>
      <c r="D61" s="62" t="s">
        <v>142</v>
      </c>
      <c r="E61" s="62" t="s">
        <v>32</v>
      </c>
      <c r="F61" s="62" t="s">
        <v>141</v>
      </c>
    </row>
    <row r="62" spans="1:6">
      <c r="A62" s="63" t="s">
        <v>15</v>
      </c>
      <c r="B62" s="64">
        <v>0.19900000000000001</v>
      </c>
      <c r="C62" s="64">
        <v>0.06</v>
      </c>
      <c r="D62" s="65">
        <f t="shared" ref="D62:D69" si="10">C62/B62</f>
        <v>0.30150753768844218</v>
      </c>
      <c r="E62" s="64">
        <v>2.9000000000000001E-2</v>
      </c>
      <c r="F62" s="65">
        <f t="shared" ref="F62:F69" si="11">E62/B62</f>
        <v>0.14572864321608039</v>
      </c>
    </row>
    <row r="63" spans="1:6">
      <c r="A63" s="63" t="s">
        <v>16</v>
      </c>
      <c r="B63" s="64">
        <v>8.9999999999999993E-3</v>
      </c>
      <c r="C63" s="64">
        <v>3.4000000000000002E-2</v>
      </c>
      <c r="D63" s="65">
        <f t="shared" si="10"/>
        <v>3.7777777777777781</v>
      </c>
      <c r="E63" s="64">
        <v>0.03</v>
      </c>
      <c r="F63" s="65">
        <f t="shared" si="11"/>
        <v>3.3333333333333335</v>
      </c>
    </row>
    <row r="64" spans="1:6">
      <c r="A64" s="63" t="s">
        <v>17</v>
      </c>
      <c r="B64" s="64">
        <v>0.67300000000000004</v>
      </c>
      <c r="C64" s="64">
        <v>0.69199999999999995</v>
      </c>
      <c r="D64" s="65">
        <f t="shared" si="10"/>
        <v>1.0282317979197622</v>
      </c>
      <c r="E64" s="64">
        <v>0.76700000000000002</v>
      </c>
      <c r="F64" s="65">
        <f t="shared" si="11"/>
        <v>1.1396731054977711</v>
      </c>
    </row>
    <row r="65" spans="1:6">
      <c r="A65" s="63" t="s">
        <v>18</v>
      </c>
      <c r="B65" s="64">
        <v>1.7000000000000001E-2</v>
      </c>
      <c r="C65" s="64">
        <v>2.1000000000000001E-2</v>
      </c>
      <c r="D65" s="65">
        <f t="shared" si="10"/>
        <v>1.2352941176470589</v>
      </c>
      <c r="E65" s="64">
        <v>1.2999999999999999E-2</v>
      </c>
      <c r="F65" s="65">
        <f t="shared" si="11"/>
        <v>0.76470588235294112</v>
      </c>
    </row>
    <row r="66" spans="1:6">
      <c r="A66" s="63" t="s">
        <v>35</v>
      </c>
      <c r="B66" s="64">
        <v>2.3E-2</v>
      </c>
      <c r="C66" s="64">
        <v>3.7999999999999999E-2</v>
      </c>
      <c r="D66" s="65">
        <f t="shared" si="10"/>
        <v>1.6521739130434783</v>
      </c>
      <c r="E66" s="64">
        <v>3.9E-2</v>
      </c>
      <c r="F66" s="65">
        <f t="shared" si="11"/>
        <v>1.6956521739130435</v>
      </c>
    </row>
    <row r="67" spans="1:6">
      <c r="A67" s="63" t="s">
        <v>19</v>
      </c>
      <c r="B67" s="64">
        <v>0.04</v>
      </c>
      <c r="C67" s="64">
        <v>9.8000000000000004E-2</v>
      </c>
      <c r="D67" s="65">
        <f t="shared" si="10"/>
        <v>2.4500000000000002</v>
      </c>
      <c r="E67" s="64">
        <v>7.0999999999999994E-2</v>
      </c>
      <c r="F67" s="65">
        <f t="shared" si="11"/>
        <v>1.7749999999999999</v>
      </c>
    </row>
    <row r="68" spans="1:6">
      <c r="A68" s="63" t="s">
        <v>22</v>
      </c>
      <c r="B68" s="64">
        <v>2.3E-2</v>
      </c>
      <c r="C68" s="64">
        <v>5.3999999999999999E-2</v>
      </c>
      <c r="D68" s="65">
        <f t="shared" si="10"/>
        <v>2.347826086956522</v>
      </c>
      <c r="E68" s="64">
        <v>4.8000000000000001E-2</v>
      </c>
      <c r="F68" s="65">
        <f t="shared" si="11"/>
        <v>2.0869565217391304</v>
      </c>
    </row>
    <row r="69" spans="1:6">
      <c r="A69" s="63" t="s">
        <v>21</v>
      </c>
      <c r="B69" s="64">
        <v>4.0000000000000001E-3</v>
      </c>
      <c r="C69" s="64">
        <v>3.0000000000000001E-3</v>
      </c>
      <c r="D69" s="65">
        <f t="shared" si="10"/>
        <v>0.75</v>
      </c>
      <c r="E69" s="64">
        <v>3.0000000000000001E-3</v>
      </c>
      <c r="F69" s="65">
        <f t="shared" si="11"/>
        <v>0.75</v>
      </c>
    </row>
    <row r="70" spans="1:6">
      <c r="A70" s="66"/>
      <c r="B70" s="64"/>
      <c r="C70" s="64"/>
      <c r="D70" s="65"/>
      <c r="E70" s="64"/>
      <c r="F70" s="65"/>
    </row>
    <row r="71" spans="1:6">
      <c r="A71" s="62" t="s">
        <v>7</v>
      </c>
      <c r="B71" s="62" t="s">
        <v>27</v>
      </c>
      <c r="C71" s="62" t="s">
        <v>33</v>
      </c>
      <c r="D71" s="62" t="s">
        <v>142</v>
      </c>
      <c r="E71" s="62" t="s">
        <v>32</v>
      </c>
      <c r="F71" s="62" t="s">
        <v>141</v>
      </c>
    </row>
    <row r="72" spans="1:6">
      <c r="A72" s="63" t="s">
        <v>15</v>
      </c>
      <c r="B72" s="64">
        <v>0.13600000000000001</v>
      </c>
      <c r="C72" s="64">
        <v>1.9E-2</v>
      </c>
      <c r="D72" s="65">
        <f t="shared" ref="D72:D79" si="12">C72/B72</f>
        <v>0.13970588235294115</v>
      </c>
      <c r="E72" s="64">
        <v>1.0999999999999999E-2</v>
      </c>
      <c r="F72" s="65">
        <f t="shared" ref="F72:F79" si="13">E72/B72</f>
        <v>8.0882352941176461E-2</v>
      </c>
    </row>
    <row r="73" spans="1:6">
      <c r="A73" s="63" t="s">
        <v>16</v>
      </c>
      <c r="B73" s="64">
        <v>0.01</v>
      </c>
      <c r="C73" s="64">
        <v>1.7000000000000001E-2</v>
      </c>
      <c r="D73" s="65">
        <f t="shared" si="12"/>
        <v>1.7000000000000002</v>
      </c>
      <c r="E73" s="64">
        <v>1.4999999999999999E-2</v>
      </c>
      <c r="F73" s="65">
        <f t="shared" si="13"/>
        <v>1.5</v>
      </c>
    </row>
    <row r="74" spans="1:6">
      <c r="A74" s="63" t="s">
        <v>17</v>
      </c>
      <c r="B74" s="64">
        <v>0.747</v>
      </c>
      <c r="C74" s="64">
        <v>0.84799999999999998</v>
      </c>
      <c r="D74" s="65">
        <f t="shared" si="12"/>
        <v>1.1352074966532797</v>
      </c>
      <c r="E74" s="64">
        <v>0.79700000000000004</v>
      </c>
      <c r="F74" s="65">
        <f t="shared" si="13"/>
        <v>1.066934404283802</v>
      </c>
    </row>
    <row r="75" spans="1:6">
      <c r="A75" s="63" t="s">
        <v>18</v>
      </c>
      <c r="B75" s="64">
        <v>7.0000000000000001E-3</v>
      </c>
      <c r="C75" s="64">
        <v>8.9999999999999993E-3</v>
      </c>
      <c r="D75" s="65">
        <f t="shared" si="12"/>
        <v>1.2857142857142856</v>
      </c>
      <c r="E75" s="64">
        <v>2E-3</v>
      </c>
      <c r="F75" s="65">
        <f t="shared" si="13"/>
        <v>0.2857142857142857</v>
      </c>
    </row>
    <row r="76" spans="1:6">
      <c r="A76" s="63" t="s">
        <v>35</v>
      </c>
      <c r="B76" s="64">
        <v>3.1E-2</v>
      </c>
      <c r="C76" s="64">
        <v>7.8E-2</v>
      </c>
      <c r="D76" s="65">
        <f t="shared" si="12"/>
        <v>2.5161290322580645</v>
      </c>
      <c r="E76" s="64">
        <v>0.15</v>
      </c>
      <c r="F76" s="65">
        <f t="shared" si="13"/>
        <v>4.838709677419355</v>
      </c>
    </row>
    <row r="77" spans="1:6">
      <c r="A77" s="63" t="s">
        <v>19</v>
      </c>
      <c r="B77" s="64">
        <v>0.01</v>
      </c>
      <c r="C77" s="64">
        <v>8.9999999999999993E-3</v>
      </c>
      <c r="D77" s="65">
        <f t="shared" si="12"/>
        <v>0.89999999999999991</v>
      </c>
      <c r="E77" s="64">
        <v>6.0000000000000001E-3</v>
      </c>
      <c r="F77" s="65">
        <f t="shared" si="13"/>
        <v>0.6</v>
      </c>
    </row>
    <row r="78" spans="1:6">
      <c r="A78" s="63" t="s">
        <v>22</v>
      </c>
      <c r="B78" s="64">
        <v>0.05</v>
      </c>
      <c r="C78" s="64">
        <v>1.6E-2</v>
      </c>
      <c r="D78" s="65">
        <f t="shared" si="12"/>
        <v>0.32</v>
      </c>
      <c r="E78" s="64">
        <v>1.4999999999999999E-2</v>
      </c>
      <c r="F78" s="65">
        <f t="shared" si="13"/>
        <v>0.3</v>
      </c>
    </row>
    <row r="79" spans="1:6">
      <c r="A79" s="63" t="s">
        <v>21</v>
      </c>
      <c r="B79" s="64">
        <v>2E-3</v>
      </c>
      <c r="C79" s="64">
        <v>5.0000000000000001E-3</v>
      </c>
      <c r="D79" s="65">
        <f t="shared" si="12"/>
        <v>2.5</v>
      </c>
      <c r="E79" s="64">
        <v>5.0000000000000001E-3</v>
      </c>
      <c r="F79" s="65">
        <f t="shared" si="13"/>
        <v>2.5</v>
      </c>
    </row>
    <row r="80" spans="1:6">
      <c r="A80" s="66"/>
      <c r="B80" s="64"/>
      <c r="C80" s="64"/>
      <c r="D80" s="65"/>
      <c r="E80" s="64"/>
      <c r="F80" s="65"/>
    </row>
    <row r="81" spans="1:6">
      <c r="A81" s="62" t="s">
        <v>8</v>
      </c>
      <c r="B81" s="62" t="s">
        <v>27</v>
      </c>
      <c r="C81" s="62" t="s">
        <v>31</v>
      </c>
      <c r="D81" s="62" t="s">
        <v>143</v>
      </c>
      <c r="E81" s="62" t="s">
        <v>30</v>
      </c>
      <c r="F81" s="62" t="s">
        <v>140</v>
      </c>
    </row>
    <row r="82" spans="1:6">
      <c r="A82" s="63" t="s">
        <v>15</v>
      </c>
      <c r="B82" s="64">
        <v>0.38900000000000001</v>
      </c>
      <c r="C82" s="64">
        <v>6.9000000000000006E-2</v>
      </c>
      <c r="D82" s="65">
        <f t="shared" ref="D82:D89" si="14">C82/B82</f>
        <v>0.17737789203084833</v>
      </c>
      <c r="E82" s="64">
        <v>0.06</v>
      </c>
      <c r="F82" s="65">
        <f t="shared" ref="F82:F89" si="15">E82/B82</f>
        <v>0.15424164524421594</v>
      </c>
    </row>
    <row r="83" spans="1:6">
      <c r="A83" s="63" t="s">
        <v>16</v>
      </c>
      <c r="B83" s="64">
        <v>0.01</v>
      </c>
      <c r="C83" s="64">
        <v>5.0999999999999997E-2</v>
      </c>
      <c r="D83" s="65">
        <f t="shared" si="14"/>
        <v>5.0999999999999996</v>
      </c>
      <c r="E83" s="64">
        <v>5.2999999999999999E-2</v>
      </c>
      <c r="F83" s="65">
        <f t="shared" si="15"/>
        <v>5.3</v>
      </c>
    </row>
    <row r="84" spans="1:6">
      <c r="A84" s="63" t="s">
        <v>17</v>
      </c>
      <c r="B84" s="64">
        <v>0.46100000000000002</v>
      </c>
      <c r="C84" s="64">
        <v>0.59699999999999998</v>
      </c>
      <c r="D84" s="65">
        <f t="shared" si="14"/>
        <v>1.2950108459869847</v>
      </c>
      <c r="E84" s="64">
        <v>0.60499999999999998</v>
      </c>
      <c r="F84" s="65">
        <f t="shared" si="15"/>
        <v>1.3123644251626898</v>
      </c>
    </row>
    <row r="85" spans="1:6">
      <c r="A85" s="63" t="s">
        <v>18</v>
      </c>
      <c r="B85" s="64">
        <v>1.7999999999999999E-2</v>
      </c>
      <c r="C85" s="64">
        <v>2.8000000000000001E-2</v>
      </c>
      <c r="D85" s="65">
        <f t="shared" si="14"/>
        <v>1.5555555555555558</v>
      </c>
      <c r="E85" s="64">
        <v>2.3E-2</v>
      </c>
      <c r="F85" s="65">
        <f t="shared" si="15"/>
        <v>1.2777777777777779</v>
      </c>
    </row>
    <row r="86" spans="1:6">
      <c r="A86" s="63" t="s">
        <v>35</v>
      </c>
      <c r="B86" s="64">
        <v>2.1999999999999999E-2</v>
      </c>
      <c r="C86" s="64">
        <v>0.17</v>
      </c>
      <c r="D86" s="65">
        <f t="shared" si="14"/>
        <v>7.7272727272727284</v>
      </c>
      <c r="E86" s="64">
        <v>0.17299999999999999</v>
      </c>
      <c r="F86" s="65">
        <f t="shared" si="15"/>
        <v>7.8636363636363633</v>
      </c>
    </row>
    <row r="87" spans="1:6">
      <c r="A87" s="63" t="s">
        <v>19</v>
      </c>
      <c r="B87" s="64">
        <v>1.9E-2</v>
      </c>
      <c r="C87" s="64">
        <v>3.5999999999999997E-2</v>
      </c>
      <c r="D87" s="65">
        <f t="shared" si="14"/>
        <v>1.8947368421052631</v>
      </c>
      <c r="E87" s="64">
        <v>0.03</v>
      </c>
      <c r="F87" s="65">
        <f t="shared" si="15"/>
        <v>1.5789473684210527</v>
      </c>
    </row>
    <row r="88" spans="1:6">
      <c r="A88" s="63" t="s">
        <v>22</v>
      </c>
      <c r="B88" s="64">
        <v>0.06</v>
      </c>
      <c r="C88" s="64">
        <v>4.4999999999999998E-2</v>
      </c>
      <c r="D88" s="65">
        <f t="shared" si="14"/>
        <v>0.75</v>
      </c>
      <c r="E88" s="64">
        <v>5.2999999999999999E-2</v>
      </c>
      <c r="F88" s="65">
        <f t="shared" si="15"/>
        <v>0.8833333333333333</v>
      </c>
    </row>
    <row r="89" spans="1:6">
      <c r="A89" s="63" t="s">
        <v>21</v>
      </c>
      <c r="B89" s="64">
        <v>2E-3</v>
      </c>
      <c r="C89" s="64">
        <v>4.0000000000000001E-3</v>
      </c>
      <c r="D89" s="65">
        <f t="shared" si="14"/>
        <v>2</v>
      </c>
      <c r="E89" s="64">
        <v>3.0000000000000001E-3</v>
      </c>
      <c r="F89" s="65">
        <f t="shared" si="15"/>
        <v>1.5</v>
      </c>
    </row>
    <row r="90" spans="1:6">
      <c r="A90" s="66"/>
      <c r="B90" s="64"/>
      <c r="C90" s="64"/>
      <c r="D90" s="65"/>
      <c r="E90" s="64"/>
      <c r="F90" s="65"/>
    </row>
    <row r="91" spans="1:6">
      <c r="A91" s="62" t="s">
        <v>12</v>
      </c>
      <c r="B91" s="62" t="s">
        <v>27</v>
      </c>
      <c r="C91" s="62" t="s">
        <v>36</v>
      </c>
      <c r="D91" s="62" t="s">
        <v>144</v>
      </c>
      <c r="E91" s="62" t="s">
        <v>30</v>
      </c>
      <c r="F91" s="62" t="s">
        <v>140</v>
      </c>
    </row>
    <row r="92" spans="1:6">
      <c r="A92" s="63" t="s">
        <v>15</v>
      </c>
      <c r="B92" s="64">
        <v>8.2000000000000003E-2</v>
      </c>
      <c r="C92" s="64">
        <v>2.5999999999999999E-2</v>
      </c>
      <c r="D92" s="65">
        <f t="shared" ref="D92:D99" si="16">C92/B92</f>
        <v>0.31707317073170727</v>
      </c>
      <c r="E92" s="64" t="s">
        <v>34</v>
      </c>
      <c r="F92" s="65" t="s">
        <v>34</v>
      </c>
    </row>
    <row r="93" spans="1:6">
      <c r="A93" s="63" t="s">
        <v>16</v>
      </c>
      <c r="B93" s="64">
        <v>1.4E-2</v>
      </c>
      <c r="C93" s="64">
        <v>2.4E-2</v>
      </c>
      <c r="D93" s="65">
        <f t="shared" si="16"/>
        <v>1.7142857142857142</v>
      </c>
      <c r="E93" s="64" t="s">
        <v>34</v>
      </c>
      <c r="F93" s="65" t="s">
        <v>34</v>
      </c>
    </row>
    <row r="94" spans="1:6">
      <c r="A94" s="63" t="s">
        <v>17</v>
      </c>
      <c r="B94" s="64">
        <v>0.80700000000000005</v>
      </c>
      <c r="C94" s="64">
        <v>0.79100000000000004</v>
      </c>
      <c r="D94" s="65">
        <f t="shared" si="16"/>
        <v>0.9801734820322181</v>
      </c>
      <c r="E94" s="64" t="s">
        <v>34</v>
      </c>
      <c r="F94" s="65" t="s">
        <v>34</v>
      </c>
    </row>
    <row r="95" spans="1:6">
      <c r="A95" s="63" t="s">
        <v>18</v>
      </c>
      <c r="B95" s="64">
        <v>8.9999999999999993E-3</v>
      </c>
      <c r="C95" s="64">
        <v>1.2E-2</v>
      </c>
      <c r="D95" s="65">
        <f t="shared" si="16"/>
        <v>1.3333333333333335</v>
      </c>
      <c r="E95" s="64" t="s">
        <v>34</v>
      </c>
      <c r="F95" s="65" t="s">
        <v>34</v>
      </c>
    </row>
    <row r="96" spans="1:6">
      <c r="A96" s="63" t="s">
        <v>35</v>
      </c>
      <c r="B96" s="64">
        <v>0.05</v>
      </c>
      <c r="C96" s="64">
        <v>9.9000000000000005E-2</v>
      </c>
      <c r="D96" s="65">
        <f t="shared" si="16"/>
        <v>1.98</v>
      </c>
      <c r="E96" s="64" t="s">
        <v>34</v>
      </c>
      <c r="F96" s="65" t="s">
        <v>34</v>
      </c>
    </row>
    <row r="97" spans="1:6">
      <c r="A97" s="63" t="s">
        <v>19</v>
      </c>
      <c r="B97" s="64">
        <v>1.0999999999999999E-2</v>
      </c>
      <c r="C97" s="64">
        <v>1.2999999999999999E-2</v>
      </c>
      <c r="D97" s="65">
        <f t="shared" si="16"/>
        <v>1.1818181818181819</v>
      </c>
      <c r="E97" s="64" t="s">
        <v>34</v>
      </c>
      <c r="F97" s="65" t="s">
        <v>34</v>
      </c>
    </row>
    <row r="98" spans="1:6">
      <c r="A98" s="63" t="s">
        <v>22</v>
      </c>
      <c r="B98" s="64">
        <v>0.02</v>
      </c>
      <c r="C98" s="64">
        <v>2.9000000000000001E-2</v>
      </c>
      <c r="D98" s="65">
        <f t="shared" si="16"/>
        <v>1.45</v>
      </c>
      <c r="E98" s="64" t="s">
        <v>34</v>
      </c>
      <c r="F98" s="65" t="s">
        <v>34</v>
      </c>
    </row>
    <row r="99" spans="1:6">
      <c r="A99" s="63" t="s">
        <v>21</v>
      </c>
      <c r="B99" s="64">
        <v>2E-3</v>
      </c>
      <c r="C99" s="64">
        <v>6.0000000000000001E-3</v>
      </c>
      <c r="D99" s="65">
        <f t="shared" si="16"/>
        <v>3</v>
      </c>
      <c r="E99" s="64" t="s">
        <v>34</v>
      </c>
      <c r="F99" s="65" t="s">
        <v>34</v>
      </c>
    </row>
    <row r="100" spans="1:6">
      <c r="A100" s="66"/>
      <c r="B100" s="64"/>
      <c r="C100" s="64"/>
      <c r="D100" s="65"/>
      <c r="E100" s="64"/>
      <c r="F100" s="65"/>
    </row>
    <row r="101" spans="1:6">
      <c r="A101" s="62" t="s">
        <v>9</v>
      </c>
      <c r="B101" s="62" t="s">
        <v>27</v>
      </c>
      <c r="C101" s="62" t="s">
        <v>33</v>
      </c>
      <c r="D101" s="62" t="s">
        <v>142</v>
      </c>
      <c r="E101" s="62" t="s">
        <v>32</v>
      </c>
      <c r="F101" s="62" t="s">
        <v>141</v>
      </c>
    </row>
    <row r="102" spans="1:6">
      <c r="A102" s="63" t="s">
        <v>15</v>
      </c>
      <c r="B102" s="64">
        <v>0.23100000000000001</v>
      </c>
      <c r="C102" s="64">
        <v>4.8000000000000001E-2</v>
      </c>
      <c r="D102" s="65">
        <f t="shared" ref="D102:D109" si="17">C102/B102</f>
        <v>0.20779220779220778</v>
      </c>
      <c r="E102" s="64">
        <v>2.1000000000000001E-2</v>
      </c>
      <c r="F102" s="65">
        <f t="shared" ref="F102:F109" si="18">E102/B102</f>
        <v>9.0909090909090912E-2</v>
      </c>
    </row>
    <row r="103" spans="1:6">
      <c r="A103" s="63" t="s">
        <v>16</v>
      </c>
      <c r="B103" s="64">
        <v>2E-3</v>
      </c>
      <c r="C103" s="64">
        <v>2.8000000000000001E-2</v>
      </c>
      <c r="D103" s="65">
        <f t="shared" si="17"/>
        <v>14</v>
      </c>
      <c r="E103" s="64">
        <v>3.4000000000000002E-2</v>
      </c>
      <c r="F103" s="65">
        <f t="shared" si="18"/>
        <v>17</v>
      </c>
    </row>
    <row r="104" spans="1:6">
      <c r="A104" s="63" t="s">
        <v>17</v>
      </c>
      <c r="B104" s="64">
        <v>0.63100000000000001</v>
      </c>
      <c r="C104" s="64">
        <v>0.626</v>
      </c>
      <c r="D104" s="65">
        <f t="shared" si="17"/>
        <v>0.99207606973058637</v>
      </c>
      <c r="E104" s="64">
        <v>0.68600000000000005</v>
      </c>
      <c r="F104" s="65">
        <f t="shared" si="18"/>
        <v>1.0871632329635501</v>
      </c>
    </row>
    <row r="105" spans="1:6">
      <c r="A105" s="63" t="s">
        <v>18</v>
      </c>
      <c r="B105" s="64">
        <v>6.0000000000000001E-3</v>
      </c>
      <c r="C105" s="64">
        <v>1.4999999999999999E-2</v>
      </c>
      <c r="D105" s="65">
        <f t="shared" si="17"/>
        <v>2.5</v>
      </c>
      <c r="E105" s="64">
        <v>1.2E-2</v>
      </c>
      <c r="F105" s="65">
        <f t="shared" si="18"/>
        <v>2</v>
      </c>
    </row>
    <row r="106" spans="1:6">
      <c r="A106" s="63" t="s">
        <v>35</v>
      </c>
      <c r="B106" s="64">
        <v>6.0000000000000001E-3</v>
      </c>
      <c r="C106" s="64">
        <v>9.6000000000000002E-2</v>
      </c>
      <c r="D106" s="65">
        <f t="shared" si="17"/>
        <v>16</v>
      </c>
      <c r="E106" s="64">
        <v>0.113</v>
      </c>
      <c r="F106" s="65">
        <f t="shared" si="18"/>
        <v>18.833333333333332</v>
      </c>
    </row>
    <row r="107" spans="1:6">
      <c r="A107" s="63" t="s">
        <v>19</v>
      </c>
      <c r="B107" s="64">
        <v>9.4E-2</v>
      </c>
      <c r="C107" s="64">
        <v>0.13800000000000001</v>
      </c>
      <c r="D107" s="65">
        <f t="shared" si="17"/>
        <v>1.4680851063829787</v>
      </c>
      <c r="E107" s="64">
        <v>0.09</v>
      </c>
      <c r="F107" s="65">
        <f t="shared" si="18"/>
        <v>0.95744680851063824</v>
      </c>
    </row>
    <row r="108" spans="1:6">
      <c r="A108" s="63" t="s">
        <v>22</v>
      </c>
      <c r="B108" s="64">
        <v>2.3E-2</v>
      </c>
      <c r="C108" s="64">
        <v>4.7E-2</v>
      </c>
      <c r="D108" s="65">
        <f t="shared" si="17"/>
        <v>2.0434782608695654</v>
      </c>
      <c r="E108" s="64">
        <v>4.2000000000000003E-2</v>
      </c>
      <c r="F108" s="65">
        <f t="shared" si="18"/>
        <v>1.8260869565217392</v>
      </c>
    </row>
    <row r="109" spans="1:6">
      <c r="A109" s="63" t="s">
        <v>21</v>
      </c>
      <c r="B109" s="64">
        <v>2E-3</v>
      </c>
      <c r="C109" s="64">
        <v>3.0000000000000001E-3</v>
      </c>
      <c r="D109" s="65">
        <f t="shared" si="17"/>
        <v>1.5</v>
      </c>
      <c r="E109" s="64">
        <v>1E-3</v>
      </c>
      <c r="F109" s="65">
        <f t="shared" si="18"/>
        <v>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85CD-52DD-2946-B752-112B51980E9F}">
  <dimension ref="A1:E13"/>
  <sheetViews>
    <sheetView zoomScaleNormal="100" workbookViewId="0"/>
  </sheetViews>
  <sheetFormatPr baseColWidth="10" defaultRowHeight="16"/>
  <cols>
    <col min="2" max="2" width="17.5" bestFit="1" customWidth="1"/>
  </cols>
  <sheetData>
    <row r="1" spans="1:5">
      <c r="A1" s="45" t="s">
        <v>95</v>
      </c>
      <c r="B1" s="46"/>
      <c r="C1" s="46"/>
      <c r="D1" s="46"/>
      <c r="E1" s="9"/>
    </row>
    <row r="2" spans="1:5" ht="135">
      <c r="A2" s="6"/>
      <c r="B2" s="6" t="s">
        <v>37</v>
      </c>
      <c r="C2" s="34" t="s">
        <v>62</v>
      </c>
      <c r="D2" s="34" t="s">
        <v>60</v>
      </c>
    </row>
    <row r="3" spans="1:5">
      <c r="A3" s="4" t="s">
        <v>9</v>
      </c>
      <c r="B3" s="5">
        <v>5.7581573896353169E-3</v>
      </c>
      <c r="C3" s="5">
        <v>9.592861126603458E-2</v>
      </c>
      <c r="D3" s="5">
        <v>0.11345646437994723</v>
      </c>
    </row>
    <row r="4" spans="1:5">
      <c r="A4" s="4" t="s">
        <v>12</v>
      </c>
      <c r="B4" s="5">
        <v>5.0415905863258267E-2</v>
      </c>
      <c r="C4" s="5">
        <v>9.9108345628327668E-2</v>
      </c>
      <c r="D4" s="5" t="s">
        <v>34</v>
      </c>
    </row>
    <row r="5" spans="1:5">
      <c r="A5" s="4" t="s">
        <v>8</v>
      </c>
      <c r="B5" s="5">
        <v>2.2492356966079489E-2</v>
      </c>
      <c r="C5" s="5">
        <v>0.16999976609828549</v>
      </c>
      <c r="D5" s="5">
        <v>0.17343854936198791</v>
      </c>
    </row>
    <row r="6" spans="1:5">
      <c r="A6" s="4" t="s">
        <v>7</v>
      </c>
      <c r="B6" s="5">
        <v>3.1206688424911699E-2</v>
      </c>
      <c r="C6" s="5">
        <v>7.7700693756194247E-2</v>
      </c>
      <c r="D6" s="5">
        <v>0.15037593984962405</v>
      </c>
    </row>
    <row r="7" spans="1:5">
      <c r="A7" s="4" t="s">
        <v>6</v>
      </c>
      <c r="B7" s="5">
        <v>2.2723875018687396E-2</v>
      </c>
      <c r="C7" s="5">
        <v>3.7747819191118158E-2</v>
      </c>
      <c r="D7" s="5">
        <v>3.9017341040462429E-2</v>
      </c>
    </row>
    <row r="8" spans="1:5">
      <c r="A8" s="4" t="s">
        <v>5</v>
      </c>
      <c r="B8" s="5">
        <v>1.4592274678111588E-2</v>
      </c>
      <c r="C8" s="5">
        <v>5.4270462633451956E-2</v>
      </c>
      <c r="D8" s="5">
        <v>6.0810810810810814E-2</v>
      </c>
    </row>
    <row r="9" spans="1:5">
      <c r="A9" s="4" t="s">
        <v>4</v>
      </c>
      <c r="B9" s="5">
        <v>3.2830269651670123E-2</v>
      </c>
      <c r="C9" s="5">
        <v>9.263585576434738E-2</v>
      </c>
      <c r="D9" s="5">
        <v>0.10314875135722042</v>
      </c>
    </row>
    <row r="10" spans="1:5">
      <c r="A10" s="4" t="s">
        <v>3</v>
      </c>
      <c r="B10" s="5">
        <v>5.4607508532423209E-2</v>
      </c>
      <c r="C10" s="5">
        <v>3.9436619718309862E-2</v>
      </c>
      <c r="D10" s="5">
        <v>5.7692307692307696E-2</v>
      </c>
    </row>
    <row r="11" spans="1:5">
      <c r="A11" s="4" t="s">
        <v>2</v>
      </c>
      <c r="B11" s="5">
        <v>2.6874256247520826E-2</v>
      </c>
      <c r="C11" s="5">
        <v>6.130471738206545E-2</v>
      </c>
      <c r="D11" s="5">
        <v>6.640625E-2</v>
      </c>
    </row>
    <row r="12" spans="1:5">
      <c r="A12" s="4" t="s">
        <v>1</v>
      </c>
      <c r="B12" s="5">
        <v>4.0072859744990891E-2</v>
      </c>
      <c r="C12" s="5">
        <v>9.9922540666150278E-2</v>
      </c>
      <c r="D12" s="5">
        <v>0.15730337078651685</v>
      </c>
    </row>
    <row r="13" spans="1:5">
      <c r="A13" s="4" t="s">
        <v>0</v>
      </c>
      <c r="B13" s="5">
        <v>4.7598426617588681E-2</v>
      </c>
      <c r="C13" s="5">
        <v>6.8934512213397275E-2</v>
      </c>
      <c r="D13" s="5">
        <v>8.3424011606819004E-2</v>
      </c>
    </row>
  </sheetData>
  <sortState ref="A3:D13">
    <sortCondition descending="1" ref="A3:A13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59F3-93FE-484B-A408-1061EEA129F3}">
  <dimension ref="A1:D13"/>
  <sheetViews>
    <sheetView workbookViewId="0"/>
  </sheetViews>
  <sheetFormatPr baseColWidth="10" defaultRowHeight="16"/>
  <cols>
    <col min="2" max="2" width="17.5" bestFit="1" customWidth="1"/>
    <col min="4" max="4" width="9" bestFit="1" customWidth="1"/>
  </cols>
  <sheetData>
    <row r="1" spans="1:4">
      <c r="A1" s="45" t="s">
        <v>96</v>
      </c>
    </row>
    <row r="2" spans="1:4" ht="135">
      <c r="A2" s="6"/>
      <c r="B2" s="6" t="s">
        <v>37</v>
      </c>
      <c r="C2" s="34" t="s">
        <v>62</v>
      </c>
      <c r="D2" s="34" t="s">
        <v>61</v>
      </c>
    </row>
    <row r="3" spans="1:4">
      <c r="A3" s="4" t="s">
        <v>9</v>
      </c>
      <c r="B3" s="5">
        <v>2.1593090211132438E-3</v>
      </c>
      <c r="C3" s="5">
        <v>2.7746793084216397E-2</v>
      </c>
      <c r="D3" s="5">
        <v>3.430079155672823E-2</v>
      </c>
    </row>
    <row r="4" spans="1:4">
      <c r="A4" s="4" t="s">
        <v>12</v>
      </c>
      <c r="B4" s="5">
        <v>1.4253106771493787E-2</v>
      </c>
      <c r="C4" s="5">
        <v>2.3670536917056898E-2</v>
      </c>
      <c r="D4" s="5"/>
    </row>
    <row r="5" spans="1:4">
      <c r="A5" s="4" t="s">
        <v>8</v>
      </c>
      <c r="B5" s="5">
        <v>1.0263502693259572E-2</v>
      </c>
      <c r="C5" s="5">
        <v>5.1049049189530557E-2</v>
      </c>
      <c r="D5" s="5">
        <v>5.2887844190732038E-2</v>
      </c>
    </row>
    <row r="6" spans="1:4">
      <c r="A6" s="4" t="s">
        <v>7</v>
      </c>
      <c r="B6" s="5">
        <v>1.0327714937184245E-2</v>
      </c>
      <c r="C6" s="5">
        <v>1.7443012884043606E-2</v>
      </c>
      <c r="D6" s="5">
        <v>1.5037593984962405E-2</v>
      </c>
    </row>
    <row r="7" spans="1:4">
      <c r="A7" s="4" t="s">
        <v>6</v>
      </c>
      <c r="B7" s="5">
        <v>8.9686098654708519E-3</v>
      </c>
      <c r="C7" s="5">
        <v>3.3941316415543217E-2</v>
      </c>
      <c r="D7" s="5">
        <v>3.0346820809248554E-2</v>
      </c>
    </row>
    <row r="8" spans="1:4">
      <c r="A8" s="4" t="s">
        <v>5</v>
      </c>
      <c r="B8" s="5">
        <v>3.1473533619456365E-3</v>
      </c>
      <c r="C8" s="5">
        <v>1.6903914590747332E-2</v>
      </c>
      <c r="D8" s="5">
        <v>2.0270270270270271E-2</v>
      </c>
    </row>
    <row r="9" spans="1:4">
      <c r="A9" s="4" t="s">
        <v>4</v>
      </c>
      <c r="B9" s="5">
        <v>2.4890923396037479E-2</v>
      </c>
      <c r="C9" s="5">
        <v>5.0076180802437788E-2</v>
      </c>
      <c r="D9" s="5">
        <v>5.9717698154180238E-2</v>
      </c>
    </row>
    <row r="10" spans="1:4" ht="48">
      <c r="A10" s="10" t="s">
        <v>38</v>
      </c>
      <c r="B10" s="5">
        <v>5.8508044856167727E-3</v>
      </c>
      <c r="C10" s="5">
        <v>1.2676056338028169E-2</v>
      </c>
      <c r="D10" s="5">
        <v>0</v>
      </c>
    </row>
    <row r="11" spans="1:4">
      <c r="A11" s="4" t="s">
        <v>2</v>
      </c>
      <c r="B11" s="7">
        <v>7.883385393425554E-3</v>
      </c>
      <c r="C11" s="5">
        <v>2.475563110922227E-2</v>
      </c>
      <c r="D11" s="5">
        <v>1.5625E-2</v>
      </c>
    </row>
    <row r="12" spans="1:4">
      <c r="A12" s="4" t="s">
        <v>1</v>
      </c>
      <c r="B12" s="5">
        <v>4.8573163327261691E-3</v>
      </c>
      <c r="C12" s="5">
        <v>1.5491866769945779E-2</v>
      </c>
      <c r="D12" s="5">
        <v>2.247191011235955E-2</v>
      </c>
    </row>
    <row r="13" spans="1:4">
      <c r="A13" s="4" t="s">
        <v>0</v>
      </c>
      <c r="B13" s="5">
        <v>1.0212550972537981E-2</v>
      </c>
      <c r="C13" s="5">
        <v>8.3920275738048854E-3</v>
      </c>
      <c r="D13" s="5">
        <v>1.3057671381936888E-2</v>
      </c>
    </row>
  </sheetData>
  <sortState ref="A3:D13">
    <sortCondition descending="1" ref="A3:A13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D9A1A-4151-0B4D-B359-1C4775708FFF}">
  <dimension ref="A1:J51"/>
  <sheetViews>
    <sheetView workbookViewId="0">
      <selection activeCell="O195" sqref="O195"/>
    </sheetView>
  </sheetViews>
  <sheetFormatPr baseColWidth="10" defaultRowHeight="16"/>
  <cols>
    <col min="1" max="1" width="16" bestFit="1" customWidth="1"/>
    <col min="2" max="2" width="16.83203125" style="5" bestFit="1" customWidth="1"/>
    <col min="3" max="3" width="21.83203125" style="5" customWidth="1"/>
    <col min="4" max="4" width="10.83203125" style="5"/>
  </cols>
  <sheetData>
    <row r="1" spans="1:10">
      <c r="A1" s="60" t="s">
        <v>157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>
      <c r="A3" s="6" t="s">
        <v>0</v>
      </c>
      <c r="B3" s="6" t="s">
        <v>32</v>
      </c>
      <c r="C3" s="6" t="s">
        <v>33</v>
      </c>
      <c r="D3" s="6" t="s">
        <v>27</v>
      </c>
    </row>
    <row r="4" spans="1:10">
      <c r="A4" s="4" t="s">
        <v>145</v>
      </c>
      <c r="B4" s="5">
        <v>1.3057671381936888E-2</v>
      </c>
      <c r="C4" s="5">
        <v>8.3920275738048854E-3</v>
      </c>
      <c r="D4" s="5">
        <v>1.0212550972537981E-2</v>
      </c>
    </row>
    <row r="5" spans="1:10">
      <c r="A5" s="4" t="s">
        <v>146</v>
      </c>
      <c r="B5" s="5">
        <v>8.3424011606819004E-2</v>
      </c>
      <c r="C5" s="5">
        <v>6.8934512213397275E-2</v>
      </c>
      <c r="D5" s="5">
        <v>4.7598426617588681E-2</v>
      </c>
    </row>
    <row r="6" spans="1:10">
      <c r="A6" s="4"/>
    </row>
    <row r="8" spans="1:10">
      <c r="A8" s="6" t="s">
        <v>1</v>
      </c>
      <c r="B8" s="6" t="s">
        <v>32</v>
      </c>
      <c r="C8" s="6" t="s">
        <v>33</v>
      </c>
      <c r="D8" s="6" t="s">
        <v>27</v>
      </c>
    </row>
    <row r="9" spans="1:10">
      <c r="A9" s="4" t="s">
        <v>145</v>
      </c>
      <c r="B9" s="5">
        <v>2.247191011235955E-2</v>
      </c>
      <c r="C9" s="5">
        <v>1.5491866769945779E-2</v>
      </c>
      <c r="D9" s="5">
        <v>4.8573163327261691E-3</v>
      </c>
    </row>
    <row r="10" spans="1:10">
      <c r="A10" s="4" t="s">
        <v>146</v>
      </c>
      <c r="B10" s="5">
        <v>0.15730337078651685</v>
      </c>
      <c r="C10" s="5">
        <v>9.9922540666150278E-2</v>
      </c>
      <c r="D10" s="5">
        <v>4.0072859744990891E-2</v>
      </c>
    </row>
    <row r="11" spans="1:10">
      <c r="A11" s="4"/>
    </row>
    <row r="12" spans="1:10">
      <c r="A12" s="6" t="s">
        <v>2</v>
      </c>
      <c r="B12" s="6" t="s">
        <v>32</v>
      </c>
      <c r="C12" s="6" t="s">
        <v>33</v>
      </c>
      <c r="D12" s="6" t="s">
        <v>27</v>
      </c>
    </row>
    <row r="13" spans="1:10">
      <c r="A13" s="4" t="s">
        <v>145</v>
      </c>
      <c r="B13" s="5">
        <v>1.5625E-2</v>
      </c>
      <c r="C13" s="5">
        <v>2.475563110922227E-2</v>
      </c>
      <c r="D13" s="5">
        <v>7.883385393425554E-3</v>
      </c>
    </row>
    <row r="14" spans="1:10">
      <c r="A14" s="4" t="s">
        <v>146</v>
      </c>
      <c r="B14" s="5">
        <v>6.640625E-2</v>
      </c>
      <c r="C14" s="5">
        <v>6.130471738206545E-2</v>
      </c>
      <c r="D14" s="5">
        <v>2.6874256247520826E-2</v>
      </c>
    </row>
    <row r="15" spans="1:10">
      <c r="A15" s="4"/>
    </row>
    <row r="16" spans="1:10">
      <c r="A16" s="6" t="s">
        <v>3</v>
      </c>
      <c r="B16" s="6" t="s">
        <v>30</v>
      </c>
      <c r="C16" s="6" t="s">
        <v>31</v>
      </c>
      <c r="D16" s="6" t="s">
        <v>27</v>
      </c>
    </row>
    <row r="17" spans="1:4">
      <c r="A17" s="4" t="s">
        <v>145</v>
      </c>
      <c r="B17" s="5">
        <v>0</v>
      </c>
      <c r="C17" s="5">
        <v>1.2676056338028169E-2</v>
      </c>
      <c r="D17" s="5">
        <v>5.8508044856167727E-3</v>
      </c>
    </row>
    <row r="18" spans="1:4">
      <c r="A18" s="4" t="s">
        <v>146</v>
      </c>
      <c r="B18" s="5">
        <v>5.7692307692307696E-2</v>
      </c>
      <c r="C18" s="5">
        <v>3.9436619718309862E-2</v>
      </c>
      <c r="D18" s="5">
        <v>5.4607508532423209E-2</v>
      </c>
    </row>
    <row r="19" spans="1:4">
      <c r="A19" s="4"/>
    </row>
    <row r="20" spans="1:4">
      <c r="A20" s="6" t="s">
        <v>4</v>
      </c>
      <c r="B20" s="6" t="s">
        <v>32</v>
      </c>
      <c r="C20" s="6" t="s">
        <v>33</v>
      </c>
      <c r="D20" s="6" t="s">
        <v>27</v>
      </c>
    </row>
    <row r="21" spans="1:4">
      <c r="A21" s="4" t="s">
        <v>145</v>
      </c>
      <c r="B21" s="5">
        <v>5.9717698154180238E-2</v>
      </c>
      <c r="C21" s="5">
        <v>5.0076180802437788E-2</v>
      </c>
      <c r="D21" s="5">
        <v>2.4890923396037479E-2</v>
      </c>
    </row>
    <row r="22" spans="1:4">
      <c r="A22" s="4" t="s">
        <v>146</v>
      </c>
      <c r="B22" s="5">
        <v>0.10314875135722042</v>
      </c>
      <c r="C22" s="5">
        <v>9.263585576434738E-2</v>
      </c>
      <c r="D22" s="5">
        <v>3.2830269651670123E-2</v>
      </c>
    </row>
    <row r="24" spans="1:4">
      <c r="A24" s="6" t="s">
        <v>5</v>
      </c>
      <c r="B24" s="6" t="s">
        <v>32</v>
      </c>
      <c r="C24" s="6" t="s">
        <v>33</v>
      </c>
      <c r="D24" s="6" t="s">
        <v>27</v>
      </c>
    </row>
    <row r="25" spans="1:4">
      <c r="A25" s="4" t="s">
        <v>145</v>
      </c>
      <c r="B25" s="5">
        <v>2.0270270270270271E-2</v>
      </c>
      <c r="C25" s="5">
        <v>1.6903914590747332E-2</v>
      </c>
      <c r="D25" s="5">
        <v>3.1473533619456365E-3</v>
      </c>
    </row>
    <row r="26" spans="1:4">
      <c r="A26" s="4" t="s">
        <v>146</v>
      </c>
      <c r="B26" s="5">
        <v>6.0810810810810814E-2</v>
      </c>
      <c r="C26" s="5">
        <v>5.4270462633451956E-2</v>
      </c>
      <c r="D26" s="5">
        <v>1.4592274678111588E-2</v>
      </c>
    </row>
    <row r="27" spans="1:4">
      <c r="A27" s="4"/>
    </row>
    <row r="28" spans="1:4">
      <c r="A28" s="6" t="s">
        <v>6</v>
      </c>
      <c r="B28" s="6" t="s">
        <v>32</v>
      </c>
      <c r="C28" s="6" t="s">
        <v>33</v>
      </c>
      <c r="D28" s="6" t="s">
        <v>27</v>
      </c>
    </row>
    <row r="29" spans="1:4">
      <c r="A29" s="4" t="s">
        <v>145</v>
      </c>
      <c r="B29" s="5">
        <v>3.0346820809248554E-2</v>
      </c>
      <c r="C29" s="5">
        <v>3.3941316415543217E-2</v>
      </c>
      <c r="D29" s="5">
        <v>8.9686098654708519E-3</v>
      </c>
    </row>
    <row r="30" spans="1:4">
      <c r="A30" s="4" t="s">
        <v>146</v>
      </c>
      <c r="B30" s="5">
        <v>3.9017341040462429E-2</v>
      </c>
      <c r="C30" s="5">
        <v>3.7747819191118158E-2</v>
      </c>
      <c r="D30" s="5">
        <v>2.2723875018687396E-2</v>
      </c>
    </row>
    <row r="32" spans="1:4">
      <c r="A32" s="6" t="s">
        <v>7</v>
      </c>
      <c r="B32" s="6" t="s">
        <v>32</v>
      </c>
      <c r="C32" s="6" t="s">
        <v>33</v>
      </c>
      <c r="D32" s="6" t="s">
        <v>27</v>
      </c>
    </row>
    <row r="33" spans="1:4">
      <c r="A33" s="4" t="s">
        <v>145</v>
      </c>
      <c r="B33" s="5">
        <v>1.5037593984962405E-2</v>
      </c>
      <c r="C33" s="5">
        <v>1.7443012884043606E-2</v>
      </c>
      <c r="D33" s="5">
        <v>1.0327714937184245E-2</v>
      </c>
    </row>
    <row r="34" spans="1:4">
      <c r="A34" s="4" t="s">
        <v>146</v>
      </c>
      <c r="B34" s="5">
        <v>0.15037593984962405</v>
      </c>
      <c r="C34" s="5">
        <v>7.7700693756194247E-2</v>
      </c>
      <c r="D34" s="5">
        <v>3.1206688424911699E-2</v>
      </c>
    </row>
    <row r="35" spans="1:4">
      <c r="A35" s="4"/>
    </row>
    <row r="36" spans="1:4">
      <c r="A36" s="6" t="s">
        <v>8</v>
      </c>
      <c r="B36" s="6" t="s">
        <v>30</v>
      </c>
      <c r="C36" s="6" t="s">
        <v>31</v>
      </c>
      <c r="D36" s="6" t="s">
        <v>27</v>
      </c>
    </row>
    <row r="37" spans="1:4">
      <c r="A37" s="4" t="s">
        <v>145</v>
      </c>
      <c r="B37" s="5">
        <v>5.2887844190732038E-2</v>
      </c>
      <c r="C37" s="5">
        <v>5.1049049189530557E-2</v>
      </c>
      <c r="D37" s="5">
        <v>1.0263502693259572E-2</v>
      </c>
    </row>
    <row r="38" spans="1:4">
      <c r="A38" s="4" t="s">
        <v>146</v>
      </c>
      <c r="B38" s="5">
        <v>0.17343854936198791</v>
      </c>
      <c r="C38" s="5">
        <v>0.16999976609828549</v>
      </c>
      <c r="D38" s="5">
        <v>2.2492356966079489E-2</v>
      </c>
    </row>
    <row r="40" spans="1:4">
      <c r="A40" s="6" t="s">
        <v>12</v>
      </c>
      <c r="B40" s="6" t="s">
        <v>36</v>
      </c>
      <c r="C40" s="6" t="s">
        <v>27</v>
      </c>
    </row>
    <row r="41" spans="1:4">
      <c r="A41" s="4" t="s">
        <v>145</v>
      </c>
      <c r="B41" s="5">
        <v>2.3670536917056898E-2</v>
      </c>
      <c r="C41" s="5">
        <v>1.4253106771493787E-2</v>
      </c>
    </row>
    <row r="42" spans="1:4">
      <c r="A42" s="4" t="s">
        <v>146</v>
      </c>
      <c r="B42" s="5">
        <v>9.9108345628327668E-2</v>
      </c>
      <c r="C42" s="5">
        <v>5.0415905863258267E-2</v>
      </c>
    </row>
    <row r="43" spans="1:4">
      <c r="A43" s="4"/>
    </row>
    <row r="44" spans="1:4">
      <c r="A44" s="6" t="s">
        <v>9</v>
      </c>
      <c r="B44" s="6" t="s">
        <v>32</v>
      </c>
      <c r="C44" s="6" t="s">
        <v>33</v>
      </c>
      <c r="D44" s="6" t="s">
        <v>27</v>
      </c>
    </row>
    <row r="45" spans="1:4">
      <c r="A45" s="4" t="s">
        <v>145</v>
      </c>
      <c r="B45" s="5">
        <v>3.430079155672823E-2</v>
      </c>
      <c r="C45" s="5">
        <v>2.7746793084216397E-2</v>
      </c>
      <c r="D45" s="5">
        <v>2.1593090211132438E-3</v>
      </c>
    </row>
    <row r="46" spans="1:4">
      <c r="A46" s="4" t="s">
        <v>146</v>
      </c>
      <c r="B46" s="5">
        <v>0.11345646437994723</v>
      </c>
      <c r="C46" s="5">
        <v>9.592861126603458E-2</v>
      </c>
      <c r="D46" s="5">
        <v>5.7581573896353169E-3</v>
      </c>
    </row>
    <row r="47" spans="1:4">
      <c r="A47" s="4"/>
    </row>
    <row r="49" spans="1:1">
      <c r="A49" s="4"/>
    </row>
    <row r="50" spans="1:1">
      <c r="A50" s="4"/>
    </row>
    <row r="51" spans="1:1">
      <c r="A51" s="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DB97D-FA4E-6240-8956-7CCBB81495A2}">
  <dimension ref="A1:O135"/>
  <sheetViews>
    <sheetView workbookViewId="0">
      <selection sqref="A1:D1"/>
    </sheetView>
  </sheetViews>
  <sheetFormatPr baseColWidth="10" defaultRowHeight="16"/>
  <cols>
    <col min="1" max="1" width="19.6640625" bestFit="1" customWidth="1"/>
    <col min="2" max="2" width="16.83203125" style="5" bestFit="1" customWidth="1"/>
    <col min="3" max="3" width="21.83203125" style="5" customWidth="1"/>
    <col min="4" max="4" width="10.83203125" style="5"/>
    <col min="6" max="6" width="16" bestFit="1" customWidth="1"/>
    <col min="7" max="7" width="16.83203125" style="5" bestFit="1" customWidth="1"/>
    <col min="8" max="8" width="21.83203125" style="5" customWidth="1"/>
    <col min="9" max="9" width="10.83203125" style="5"/>
  </cols>
  <sheetData>
    <row r="1" spans="1:15">
      <c r="A1" s="82" t="s">
        <v>158</v>
      </c>
      <c r="B1" s="82"/>
      <c r="C1" s="82"/>
      <c r="D1" s="82"/>
    </row>
    <row r="2" spans="1:15" ht="75">
      <c r="A2" s="1" t="s">
        <v>147</v>
      </c>
      <c r="B2" s="34" t="s">
        <v>148</v>
      </c>
      <c r="C2" s="34" t="s">
        <v>149</v>
      </c>
      <c r="D2" s="6" t="s">
        <v>27</v>
      </c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>
      <c r="A3" t="s">
        <v>9</v>
      </c>
      <c r="B3" s="5">
        <v>1.1873350923482849E-2</v>
      </c>
      <c r="C3" s="5">
        <v>1.4779698828778583E-2</v>
      </c>
      <c r="D3" s="5">
        <v>5.7581573896353169E-3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>
      <c r="A4" t="s">
        <v>150</v>
      </c>
      <c r="C4" s="5">
        <v>1.2123933542882801E-2</v>
      </c>
      <c r="D4" s="5">
        <v>8.8764899822470194E-3</v>
      </c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t="s">
        <v>151</v>
      </c>
      <c r="B5" s="5">
        <v>2.2834116856950974E-2</v>
      </c>
      <c r="C5" s="5">
        <v>2.8056510654223096E-2</v>
      </c>
      <c r="D5" s="5">
        <v>1.7688164216043092E-2</v>
      </c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>
      <c r="A6" t="s">
        <v>7</v>
      </c>
      <c r="B6" s="5">
        <v>1.5037593984962407E-3</v>
      </c>
      <c r="C6" s="5">
        <v>8.5232903865213091E-3</v>
      </c>
      <c r="D6" s="5">
        <v>7.2875217955023028E-3</v>
      </c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>
      <c r="A7" t="s">
        <v>6</v>
      </c>
      <c r="B7" s="5">
        <v>1.300578034682081E-2</v>
      </c>
      <c r="C7" s="5">
        <v>2.1411578112609041E-2</v>
      </c>
      <c r="D7" s="5">
        <v>1.6741405082212259E-2</v>
      </c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>
      <c r="A8" t="s">
        <v>5</v>
      </c>
      <c r="B8" s="5">
        <v>3.3783783783783786E-2</v>
      </c>
      <c r="C8" s="5">
        <v>1.0676156583629894E-2</v>
      </c>
      <c r="D8" s="5">
        <v>5.4363376251788265E-3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>
      <c r="A9" t="s">
        <v>4</v>
      </c>
      <c r="B9" s="5">
        <v>1.1943539630836048E-2</v>
      </c>
      <c r="C9" s="5">
        <v>2.0314880650076181E-2</v>
      </c>
      <c r="D9" s="5">
        <v>1.823903869537229E-2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>
      <c r="A10" t="s">
        <v>152</v>
      </c>
      <c r="B10" s="5">
        <v>0</v>
      </c>
      <c r="C10" s="5">
        <v>1.2676056338028169E-2</v>
      </c>
      <c r="D10" s="5">
        <v>5.8508044856167727E-3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>
      <c r="A11" t="s">
        <v>2</v>
      </c>
      <c r="B11" s="5">
        <v>1.953125E-2</v>
      </c>
      <c r="C11" s="5">
        <v>1.3918402039949001E-2</v>
      </c>
      <c r="D11" s="5">
        <v>8.0817095542664481E-3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>
      <c r="A12" t="s">
        <v>1</v>
      </c>
      <c r="B12" s="5">
        <v>5.6179775280898875E-2</v>
      </c>
      <c r="C12" s="5">
        <v>1.7815646785437646E-2</v>
      </c>
      <c r="D12" s="5">
        <v>3.0358227079538553E-3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>
      <c r="A13" t="s">
        <v>0</v>
      </c>
      <c r="B13" s="5">
        <v>4.3525571273122961E-3</v>
      </c>
      <c r="C13" s="5">
        <v>8.8790648883560613E-3</v>
      </c>
      <c r="D13" s="5">
        <v>8.0834325719028547E-3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>
      <c r="A15" s="1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>
      <c r="A28" s="1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2:15"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5"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2:15"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2:15"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2:15">
      <c r="B40"/>
      <c r="C40"/>
      <c r="D40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2:15">
      <c r="B41"/>
      <c r="C41"/>
      <c r="D41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2:15">
      <c r="B42"/>
      <c r="C42"/>
      <c r="D42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2:15">
      <c r="B43"/>
      <c r="C43"/>
      <c r="D43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>
      <c r="B44"/>
      <c r="C44"/>
      <c r="D44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2:15">
      <c r="B45"/>
      <c r="C45"/>
      <c r="D45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2:15">
      <c r="B46"/>
      <c r="C46"/>
      <c r="D46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2:15">
      <c r="B47"/>
      <c r="C47"/>
      <c r="D47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2:15">
      <c r="B48"/>
      <c r="C48"/>
      <c r="D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2:15">
      <c r="B49"/>
      <c r="C49"/>
      <c r="D49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2:15">
      <c r="B50"/>
      <c r="C50"/>
      <c r="D50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>
      <c r="B51"/>
      <c r="C51"/>
      <c r="D51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2:15">
      <c r="B52"/>
      <c r="C52"/>
      <c r="D52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2:15">
      <c r="B53"/>
      <c r="C53"/>
      <c r="D53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5">
      <c r="B54"/>
      <c r="C54"/>
      <c r="D54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5">
      <c r="B55"/>
      <c r="C55"/>
      <c r="D55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2:15">
      <c r="B56"/>
      <c r="C56"/>
      <c r="D56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2:15">
      <c r="B57"/>
      <c r="C57"/>
      <c r="D57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2:15">
      <c r="B58"/>
      <c r="C58"/>
      <c r="D5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2:15">
      <c r="B59"/>
      <c r="C59"/>
      <c r="D59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2:15">
      <c r="B60"/>
      <c r="C60"/>
      <c r="D60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2:15">
      <c r="B61"/>
      <c r="C61"/>
      <c r="D61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2:15">
      <c r="B62"/>
      <c r="C62"/>
      <c r="D62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2:15">
      <c r="B63"/>
      <c r="C63"/>
      <c r="D63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2:15">
      <c r="B64"/>
      <c r="C64"/>
      <c r="D64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2:15">
      <c r="B65"/>
      <c r="C65"/>
      <c r="D65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2:15">
      <c r="B66"/>
      <c r="C66"/>
      <c r="D66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2:15">
      <c r="B67"/>
      <c r="C67"/>
      <c r="D67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2:15">
      <c r="B68"/>
      <c r="C68"/>
      <c r="D6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2:15">
      <c r="B69"/>
      <c r="C69"/>
      <c r="D69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2:15">
      <c r="B70"/>
      <c r="C70"/>
      <c r="D70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2:15">
      <c r="B71"/>
      <c r="C71"/>
      <c r="D71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2:15">
      <c r="B72"/>
      <c r="C72"/>
      <c r="D72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2:15">
      <c r="B73"/>
      <c r="C73"/>
      <c r="D73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2:15">
      <c r="B74"/>
      <c r="C74"/>
      <c r="D74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2:15">
      <c r="B75"/>
      <c r="C75"/>
      <c r="D75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2:15">
      <c r="B76"/>
      <c r="C76"/>
      <c r="D76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2:15">
      <c r="B77"/>
      <c r="C77"/>
      <c r="D77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2:15">
      <c r="B78"/>
      <c r="C78"/>
      <c r="D7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2:15">
      <c r="B79"/>
      <c r="C79"/>
      <c r="D79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2:15">
      <c r="B80"/>
      <c r="C80"/>
      <c r="D80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2:15">
      <c r="B81"/>
      <c r="C81"/>
      <c r="D81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2:15">
      <c r="B82"/>
      <c r="C82"/>
      <c r="D82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2:15">
      <c r="B83"/>
      <c r="C83"/>
      <c r="D83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2:15">
      <c r="B84"/>
      <c r="C84"/>
      <c r="D84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2:15">
      <c r="B85"/>
      <c r="C85"/>
      <c r="D85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2:15">
      <c r="B86"/>
      <c r="C86"/>
      <c r="D86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2:15">
      <c r="B87"/>
      <c r="C87"/>
      <c r="D87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2:15">
      <c r="B88"/>
      <c r="C88"/>
      <c r="D8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2:15">
      <c r="B89"/>
      <c r="C89"/>
      <c r="D89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2:15">
      <c r="B90"/>
      <c r="C90"/>
      <c r="D90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2:15">
      <c r="B91"/>
      <c r="C91"/>
      <c r="D91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2:15">
      <c r="B92"/>
      <c r="C92"/>
      <c r="D92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2:15">
      <c r="B93"/>
      <c r="C93"/>
      <c r="D93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2:15">
      <c r="B94"/>
      <c r="C94"/>
      <c r="D94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2:15">
      <c r="B95"/>
      <c r="C95"/>
      <c r="D95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2:15">
      <c r="B96"/>
      <c r="C96"/>
      <c r="D96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2:15">
      <c r="B97"/>
      <c r="C97"/>
      <c r="D97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2:15">
      <c r="B98"/>
      <c r="C98"/>
      <c r="D9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2:15">
      <c r="B99"/>
      <c r="C99"/>
      <c r="D99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2:15">
      <c r="B100"/>
      <c r="C100"/>
      <c r="D100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2:15">
      <c r="B101"/>
      <c r="C101"/>
      <c r="D101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2:15">
      <c r="B102"/>
      <c r="C102"/>
      <c r="D102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2:15">
      <c r="B103"/>
      <c r="C103"/>
      <c r="D103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2:15">
      <c r="B104"/>
      <c r="C104"/>
      <c r="D104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2:15">
      <c r="B105"/>
      <c r="C105"/>
      <c r="D105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2:15">
      <c r="B106"/>
      <c r="C106"/>
      <c r="D106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2:15">
      <c r="B107"/>
      <c r="C107"/>
      <c r="D107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2:15">
      <c r="B108"/>
      <c r="C108"/>
      <c r="D10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2:15">
      <c r="B109"/>
      <c r="C109"/>
      <c r="D109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2:15">
      <c r="B110"/>
      <c r="C110"/>
      <c r="D110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2:15">
      <c r="B111"/>
      <c r="C111"/>
      <c r="D111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2:15">
      <c r="B112"/>
      <c r="C112"/>
      <c r="D112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2:15">
      <c r="B113"/>
      <c r="C113"/>
      <c r="D113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2:15">
      <c r="B114"/>
      <c r="C114"/>
      <c r="D114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2:15">
      <c r="B115"/>
      <c r="C115"/>
      <c r="D115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2:15">
      <c r="B116"/>
      <c r="C116"/>
      <c r="D116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2:15">
      <c r="B117"/>
      <c r="C117"/>
      <c r="D117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2:15">
      <c r="B118"/>
      <c r="C118"/>
      <c r="D118"/>
      <c r="F118" s="4"/>
    </row>
    <row r="119" spans="2:15">
      <c r="B119"/>
      <c r="C119"/>
      <c r="D119"/>
      <c r="F119" s="4"/>
    </row>
    <row r="120" spans="2:15">
      <c r="B120"/>
      <c r="C120"/>
      <c r="D120"/>
    </row>
    <row r="121" spans="2:15">
      <c r="B121"/>
      <c r="C121"/>
      <c r="D121"/>
    </row>
    <row r="122" spans="2:15">
      <c r="B122"/>
      <c r="C122"/>
      <c r="D122"/>
    </row>
    <row r="123" spans="2:15">
      <c r="B123"/>
      <c r="C123"/>
      <c r="D123"/>
    </row>
    <row r="124" spans="2:15">
      <c r="B124"/>
      <c r="C124"/>
      <c r="D124"/>
    </row>
    <row r="125" spans="2:15">
      <c r="B125"/>
      <c r="C125"/>
      <c r="D125"/>
    </row>
    <row r="126" spans="2:15">
      <c r="B126"/>
      <c r="C126"/>
      <c r="D126"/>
    </row>
    <row r="127" spans="2:15">
      <c r="B127"/>
      <c r="C127"/>
      <c r="D127"/>
    </row>
    <row r="128" spans="2:15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Total Street Checks</vt:lpstr>
      <vt:lpstr>% of Pop.</vt:lpstr>
      <vt:lpstr>Ethnicity</vt:lpstr>
      <vt:lpstr>Ethnicity (Charts)</vt:lpstr>
      <vt:lpstr>Overrepresentation</vt:lpstr>
      <vt:lpstr>Indigenous People</vt:lpstr>
      <vt:lpstr>Black People</vt:lpstr>
      <vt:lpstr>Indigenous and Black People</vt:lpstr>
      <vt:lpstr>Hispanic People</vt:lpstr>
      <vt:lpstr>Middle Eastern People</vt:lpstr>
      <vt:lpstr>South Asian People</vt:lpstr>
      <vt:lpstr>Ethnicity and Gender</vt:lpstr>
      <vt:lpstr>Ethnicity and Gender (Charts)</vt:lpstr>
      <vt:lpstr>Indigenous Women</vt:lpstr>
      <vt:lpstr>Likelihood of Street Check</vt:lpstr>
      <vt:lpstr>Reason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2019-05-02T04:11:50Z</dcterms:created>
  <dcterms:modified xsi:type="dcterms:W3CDTF">2019-12-16T05:44:32Z</dcterms:modified>
</cp:coreProperties>
</file>